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9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ml.chartshapes+xml"/>
  <Override PartName="/xl/charts/chart15.xml" ContentType="application/vnd.openxmlformats-officedocument.drawingml.chart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20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2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3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4.xml" ContentType="application/vnd.openxmlformats-officedocument.drawingml.chartshapes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6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7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82422 Backup\Complete\2015 Allen Family Living\2015 Policies and Procedures\2015 Input from Persons Served and Other Stakeholders\old survey information\CARF Graphs 2015\"/>
    </mc:Choice>
  </mc:AlternateContent>
  <xr:revisionPtr revIDLastSave="0" documentId="13_ncr:1_{CFA0A377-7C00-4074-9990-F2E7E744F21D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Client-Host" sheetId="8" r:id="rId1"/>
    <sheet name="Client-COI" sheetId="1" r:id="rId2"/>
    <sheet name="Client-Respite" sheetId="9" r:id="rId3"/>
    <sheet name="Staff" sheetId="2" r:id="rId4"/>
    <sheet name="Parent-Guardian" sheetId="4" r:id="rId5"/>
    <sheet name="MCO" sheetId="6" r:id="rId6"/>
    <sheet name="Comparison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5" i="7" l="1"/>
  <c r="B144" i="7"/>
  <c r="D98" i="7"/>
  <c r="D97" i="7"/>
  <c r="C98" i="7"/>
  <c r="C97" i="7"/>
  <c r="B98" i="7"/>
  <c r="B97" i="7"/>
  <c r="J4" i="7"/>
  <c r="J3" i="7"/>
  <c r="K4" i="7"/>
  <c r="K3" i="7"/>
  <c r="L3" i="7"/>
  <c r="L4" i="7"/>
  <c r="D145" i="7"/>
  <c r="D144" i="7"/>
  <c r="C145" i="7"/>
  <c r="C144" i="7"/>
  <c r="D15" i="8" l="1"/>
  <c r="C15" i="8"/>
  <c r="D76" i="6"/>
  <c r="D44" i="6"/>
  <c r="D10" i="6"/>
  <c r="D81" i="8"/>
  <c r="C81" i="8"/>
  <c r="D49" i="8"/>
  <c r="C49" i="8"/>
  <c r="D80" i="1"/>
  <c r="C80" i="1"/>
  <c r="D48" i="1"/>
  <c r="C48" i="1"/>
  <c r="C77" i="9"/>
  <c r="C42" i="9"/>
  <c r="D49" i="2"/>
  <c r="C49" i="2"/>
  <c r="E10" i="6"/>
  <c r="E44" i="6"/>
  <c r="E76" i="6"/>
  <c r="E42" i="4"/>
  <c r="F76" i="4"/>
  <c r="E76" i="4"/>
  <c r="F42" i="4"/>
  <c r="F10" i="4"/>
  <c r="E10" i="4"/>
  <c r="D14" i="2"/>
  <c r="C14" i="2"/>
  <c r="D80" i="2"/>
  <c r="C80" i="2"/>
</calcChain>
</file>

<file path=xl/sharedStrings.xml><?xml version="1.0" encoding="utf-8"?>
<sst xmlns="http://schemas.openxmlformats.org/spreadsheetml/2006/main" count="247" uniqueCount="77">
  <si>
    <t>client handbook</t>
  </si>
  <si>
    <t>Dissatisfied</t>
  </si>
  <si>
    <t>Satisfied</t>
  </si>
  <si>
    <t>courtesy and respect</t>
  </si>
  <si>
    <t>trained on my needs</t>
  </si>
  <si>
    <t>client rights</t>
  </si>
  <si>
    <t>input on my goals</t>
  </si>
  <si>
    <t>talk about my services</t>
  </si>
  <si>
    <t>communication</t>
  </si>
  <si>
    <t>Extremly Satifisfied</t>
  </si>
  <si>
    <t>strongly disagree</t>
  </si>
  <si>
    <t>disagree</t>
  </si>
  <si>
    <t>neutral</t>
  </si>
  <si>
    <t>agree</t>
  </si>
  <si>
    <t>strongly agree</t>
  </si>
  <si>
    <t>professional opinion</t>
  </si>
  <si>
    <t>respect by management</t>
  </si>
  <si>
    <t>ask questions and state concerns</t>
  </si>
  <si>
    <t>management brings out best in me</t>
  </si>
  <si>
    <t>adequate training</t>
  </si>
  <si>
    <t>good communication with management</t>
  </si>
  <si>
    <t>cooperation with other employees /contractors</t>
  </si>
  <si>
    <t>effectiveness of program</t>
  </si>
  <si>
    <t>Strongly disagree</t>
  </si>
  <si>
    <t>Disagree</t>
  </si>
  <si>
    <t>Neutral</t>
  </si>
  <si>
    <t>Agree</t>
  </si>
  <si>
    <t>Strongly Agree</t>
  </si>
  <si>
    <t>valuable</t>
  </si>
  <si>
    <t>quality care</t>
  </si>
  <si>
    <t>clients treated fairly</t>
  </si>
  <si>
    <t>Effective Response</t>
  </si>
  <si>
    <t>Extremely Satisfied</t>
  </si>
  <si>
    <t>Strongly agree</t>
  </si>
  <si>
    <t>Strongly Disagree</t>
  </si>
  <si>
    <t>Strongly Disgree</t>
  </si>
  <si>
    <t>overall services rating</t>
  </si>
  <si>
    <t>effective response</t>
  </si>
  <si>
    <t>community activities</t>
  </si>
  <si>
    <t>meals served</t>
  </si>
  <si>
    <t>enough space</t>
  </si>
  <si>
    <t>safe place to live</t>
  </si>
  <si>
    <t>satisfaction w/provider</t>
  </si>
  <si>
    <t>provider available</t>
  </si>
  <si>
    <t>overall satisfaction</t>
  </si>
  <si>
    <t>do things you like to do</t>
  </si>
  <si>
    <t>training</t>
  </si>
  <si>
    <t>questions answered in timely manner</t>
  </si>
  <si>
    <t>3 YEAR EMPLOYEE/CONTRACTOR SATISFACTION SURVEY COMPARISON</t>
  </si>
  <si>
    <t>3 YEAR PARENT/GUARDIAN SATISFACTION SURVEY COMPARISON</t>
  </si>
  <si>
    <t>3 YEAR MCO SATISFACTION SURVEY COMPARISON</t>
  </si>
  <si>
    <t>3 YEAR HOST FAMILY SERVICES (AFL) CLIENT SATISFACTION SURVEY COMPARISON</t>
  </si>
  <si>
    <t>3 YEAR COMMUNITY INTEGRATION CLIENT SATISFACTION SURVEY COMPARISON</t>
  </si>
  <si>
    <t>3 YEAR RESPITE SERVICES CLIENT SATISFACTION SURVEY COMPARISON</t>
  </si>
  <si>
    <t>2018 Host Family/Shared Living Services (AFL) Client Satisfaction Survey Results</t>
  </si>
  <si>
    <t>2019 Host Family Services/Shared Living (AFL) Client Satisfaction Survey Results</t>
  </si>
  <si>
    <t>2020 Host Family/Shared Living Services (AFL) Client Satisfaction Survey Results</t>
  </si>
  <si>
    <t xml:space="preserve">2019 Community Integration Client Satisfaction Survey Results </t>
  </si>
  <si>
    <t>technology</t>
  </si>
  <si>
    <t>2020 Community Integration Client Satisfaction Survey Results</t>
  </si>
  <si>
    <t>2018 Respite Client Satisfaction Survey Results</t>
  </si>
  <si>
    <t>2019 Respite Client Satisfaction Survey Results</t>
  </si>
  <si>
    <t>2020 Respite Client Satisfaction Survey Results</t>
  </si>
  <si>
    <t>2018 Employee/Contractor Satisfaction Survey Results</t>
  </si>
  <si>
    <t>2019 Employee/Contractor Satisfaction Survey Results</t>
  </si>
  <si>
    <t>adequate technology to perform my job</t>
  </si>
  <si>
    <t>2020 Employee/Contractor Satisfaction Survey Results</t>
  </si>
  <si>
    <t>adequate technology to do my job</t>
  </si>
  <si>
    <t>2018 Parent/Guardian Satisfaction Survey Results</t>
  </si>
  <si>
    <t>2019 Parent/Guardian Satisfaction Survey Results</t>
  </si>
  <si>
    <t>adequate technology</t>
  </si>
  <si>
    <t>2020 Parent/Guardian Satisfaction Survey Results</t>
  </si>
  <si>
    <t xml:space="preserve">2018 MCO Satisfaction Survey Results </t>
  </si>
  <si>
    <t>2019 MCO Satisfaction Survey Results</t>
  </si>
  <si>
    <t xml:space="preserve">2020 MCO Satisfaction Survey Results </t>
  </si>
  <si>
    <t>3 YEAR SUPPORTED LIVING SERVICES CLIENT SATISFACTION SURVEY COMPARISON</t>
  </si>
  <si>
    <t xml:space="preserve">2018 Community Integration Client Satisfaction Survey Results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</si>
</sst>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0" applyFont="1" applyBorder="1"/>
    <xf numFmtId="0" fontId="4" fillId="0" borderId="0" xfId="0" applyFont="1"/>
    <xf numFmtId="0" fontId="0" fillId="3" borderId="1" xfId="0" applyFill="1" applyBorder="1" applyAlignment="1">
      <alignment horizontal="center"/>
    </xf>
    <xf numFmtId="0" fontId="1" fillId="0" borderId="0" xfId="0" applyFont="1"/>
    <xf numFmtId="0" fontId="6" fillId="0" borderId="0" xfId="0" applyFont="1"/>
    <xf numFmtId="9" fontId="0" fillId="0" borderId="0" xfId="0" applyNumberFormat="1" applyAlignment="1">
      <alignment horizontal="center"/>
    </xf>
    <xf numFmtId="9" fontId="0" fillId="0" borderId="0" xfId="0" applyNumberFormat="1"/>
    <xf numFmtId="0" fontId="0" fillId="0" borderId="0" xfId="0" applyAlignment="1">
      <alignment horizontal="center"/>
    </xf>
    <xf numFmtId="0" fontId="8" fillId="0" borderId="0" xfId="0" applyFont="1"/>
    <xf numFmtId="0" fontId="0" fillId="6" borderId="1" xfId="0" applyFill="1" applyBorder="1"/>
    <xf numFmtId="0" fontId="0" fillId="0" borderId="2" xfId="0" applyBorder="1"/>
    <xf numFmtId="0" fontId="0" fillId="0" borderId="3" xfId="0" applyBorder="1"/>
    <xf numFmtId="0" fontId="3" fillId="0" borderId="0" xfId="0" applyFont="1"/>
    <xf numFmtId="9" fontId="0" fillId="0" borderId="0" xfId="1" applyFont="1"/>
    <xf numFmtId="0" fontId="0" fillId="0" borderId="9" xfId="0" applyBorder="1"/>
    <xf numFmtId="0" fontId="0" fillId="0" borderId="10" xfId="0" applyBorder="1"/>
    <xf numFmtId="9" fontId="0" fillId="0" borderId="10" xfId="0" applyNumberFormat="1" applyBorder="1"/>
    <xf numFmtId="9" fontId="0" fillId="0" borderId="10" xfId="1" applyFont="1" applyBorder="1"/>
    <xf numFmtId="1" fontId="0" fillId="0" borderId="1" xfId="0" applyNumberFormat="1" applyBorder="1" applyAlignment="1">
      <alignment horizontal="center"/>
    </xf>
    <xf numFmtId="9" fontId="0" fillId="0" borderId="1" xfId="0" applyNumberFormat="1" applyBorder="1"/>
    <xf numFmtId="9" fontId="0" fillId="0" borderId="1" xfId="1" applyFont="1" applyBorder="1"/>
    <xf numFmtId="0" fontId="0" fillId="0" borderId="3" xfId="0" applyBorder="1" applyAlignment="1">
      <alignment horizontal="center"/>
    </xf>
    <xf numFmtId="9" fontId="0" fillId="0" borderId="3" xfId="0" applyNumberFormat="1" applyBorder="1"/>
    <xf numFmtId="0" fontId="7" fillId="4" borderId="2" xfId="0" applyFont="1" applyFill="1" applyBorder="1"/>
    <xf numFmtId="0" fontId="8" fillId="4" borderId="8" xfId="0" applyFont="1" applyFill="1" applyBorder="1"/>
    <xf numFmtId="0" fontId="8" fillId="4" borderId="3" xfId="0" applyFont="1" applyFill="1" applyBorder="1"/>
    <xf numFmtId="0" fontId="7" fillId="10" borderId="2" xfId="0" applyFont="1" applyFill="1" applyBorder="1"/>
    <xf numFmtId="0" fontId="7" fillId="10" borderId="8" xfId="0" applyFont="1" applyFill="1" applyBorder="1"/>
    <xf numFmtId="0" fontId="0" fillId="10" borderId="3" xfId="0" applyFill="1" applyBorder="1"/>
    <xf numFmtId="0" fontId="0" fillId="10" borderId="8" xfId="0" applyFill="1" applyBorder="1"/>
    <xf numFmtId="10" fontId="0" fillId="0" borderId="0" xfId="0" applyNumberFormat="1"/>
    <xf numFmtId="0" fontId="0" fillId="0" borderId="11" xfId="0" applyBorder="1"/>
    <xf numFmtId="0" fontId="0" fillId="0" borderId="1" xfId="0" applyBorder="1"/>
    <xf numFmtId="0" fontId="2" fillId="4" borderId="4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8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7" fontId="5" fillId="10" borderId="5" xfId="0" applyNumberFormat="1" applyFont="1" applyFill="1" applyBorder="1" applyAlignment="1">
      <alignment horizontal="center"/>
    </xf>
    <xf numFmtId="17" fontId="5" fillId="10" borderId="6" xfId="0" applyNumberFormat="1" applyFont="1" applyFill="1" applyBorder="1" applyAlignment="1">
      <alignment horizontal="center"/>
    </xf>
    <xf numFmtId="17" fontId="5" fillId="10" borderId="7" xfId="0" applyNumberFormat="1" applyFont="1" applyFill="1" applyBorder="1" applyAlignment="1">
      <alignment horizontal="center"/>
    </xf>
    <xf numFmtId="17" fontId="5" fillId="9" borderId="5" xfId="0" applyNumberFormat="1" applyFont="1" applyFill="1" applyBorder="1" applyAlignment="1">
      <alignment horizontal="center"/>
    </xf>
    <xf numFmtId="17" fontId="5" fillId="9" borderId="6" xfId="0" applyNumberFormat="1" applyFont="1" applyFill="1" applyBorder="1" applyAlignment="1">
      <alignment horizontal="center"/>
    </xf>
    <xf numFmtId="17" fontId="5" fillId="9" borderId="7" xfId="0" applyNumberFormat="1" applyFont="1" applyFill="1" applyBorder="1" applyAlignment="1">
      <alignment horizontal="center"/>
    </xf>
    <xf numFmtId="17" fontId="5" fillId="4" borderId="5" xfId="0" applyNumberFormat="1" applyFont="1" applyFill="1" applyBorder="1" applyAlignment="1">
      <alignment horizontal="center"/>
    </xf>
    <xf numFmtId="17" fontId="5" fillId="4" borderId="6" xfId="0" applyNumberFormat="1" applyFont="1" applyFill="1" applyBorder="1" applyAlignment="1">
      <alignment horizontal="center"/>
    </xf>
    <xf numFmtId="17" fontId="5" fillId="4" borderId="7" xfId="0" applyNumberFormat="1" applyFont="1" applyFill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11" borderId="2" xfId="0" applyFont="1" applyFill="1" applyBorder="1" applyAlignment="1">
      <alignment horizontal="center"/>
    </xf>
    <xf numFmtId="0" fontId="9" fillId="11" borderId="8" xfId="0" applyFont="1" applyFill="1" applyBorder="1" applyAlignment="1">
      <alignment horizontal="center"/>
    </xf>
    <xf numFmtId="0" fontId="9" fillId="11" borderId="3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'Client-Host'!$C$71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'Client-Host'!$B$72:$B$80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'Client-Host'!$C$72:$C$80</c:f>
              <c:numCache>
                <c:formatCode>General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7D-43F2-82E7-C198BBF4465A}"/>
            </c:ext>
          </c:extLst>
        </c:ser>
        <c:ser>
          <c:idx val="1"/>
          <c:order val="1"/>
          <c:tx>
            <c:strRef>
              <c:f>'Client-Host'!$D$71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'Client-Host'!$B$72:$B$80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'Client-Host'!$D$72:$D$80</c:f>
              <c:numCache>
                <c:formatCode>General</c:formatCode>
                <c:ptCount val="9"/>
                <c:pt idx="5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7D-43F2-82E7-C198BBF4465A}"/>
            </c:ext>
          </c:extLst>
        </c:ser>
        <c:ser>
          <c:idx val="2"/>
          <c:order val="2"/>
          <c:tx>
            <c:strRef>
              <c:f>'Client-Host'!$E$71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'Client-Host'!$B$72:$B$80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'Client-Host'!$E$72:$E$80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E57D-43F2-82E7-C198BBF4465A}"/>
            </c:ext>
          </c:extLst>
        </c:ser>
        <c:ser>
          <c:idx val="3"/>
          <c:order val="3"/>
          <c:tx>
            <c:strRef>
              <c:f>'Client-Host'!$F$71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'Client-Host'!$B$72:$B$80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'Client-Host'!$F$72:$F$80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E57D-43F2-82E7-C198BBF446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799209680"/>
        <c:axId val="-799209136"/>
      </c:barChart>
      <c:catAx>
        <c:axId val="-7992096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99209136"/>
        <c:crosses val="autoZero"/>
        <c:auto val="1"/>
        <c:lblAlgn val="ctr"/>
        <c:lblOffset val="100"/>
        <c:noMultiLvlLbl val="0"/>
      </c:catAx>
      <c:valAx>
        <c:axId val="-799209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992096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75549962676684179"/>
          <c:y val="0.27019976669582968"/>
          <c:w val="0.23226795733102296"/>
          <c:h val="0.251151574803149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'Client-Host'!$C$5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'Client-Host'!$B$6:$B$14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enough space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'Client-Host'!$C$6:$C$14</c:f>
              <c:numCache>
                <c:formatCode>General</c:formatCode>
                <c:ptCount val="9"/>
                <c:pt idx="0">
                  <c:v>2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11-41C6-9069-0AB5DB2086E1}"/>
            </c:ext>
          </c:extLst>
        </c:ser>
        <c:ser>
          <c:idx val="1"/>
          <c:order val="1"/>
          <c:tx>
            <c:strRef>
              <c:f>'Client-Host'!$D$5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'Client-Host'!$B$6:$B$14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enough space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'Client-Host'!$D$6:$D$14</c:f>
              <c:numCache>
                <c:formatCode>General</c:formatCode>
                <c:ptCount val="9"/>
                <c:pt idx="0">
                  <c:v>2</c:v>
                </c:pt>
                <c:pt idx="2">
                  <c:v>1</c:v>
                </c:pt>
                <c:pt idx="5">
                  <c:v>1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11-41C6-9069-0AB5DB2086E1}"/>
            </c:ext>
          </c:extLst>
        </c:ser>
        <c:ser>
          <c:idx val="2"/>
          <c:order val="2"/>
          <c:tx>
            <c:strRef>
              <c:f>'Client-Host'!$E$5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'Client-Host'!$B$6:$B$14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enough space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'Client-Host'!$E$6:$E$14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E511-41C6-9069-0AB5DB2086E1}"/>
            </c:ext>
          </c:extLst>
        </c:ser>
        <c:ser>
          <c:idx val="3"/>
          <c:order val="3"/>
          <c:tx>
            <c:strRef>
              <c:f>'Client-Host'!$F$5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'Client-Host'!$B$6:$B$14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enough space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'Client-Host'!$F$6:$F$14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E511-41C6-9069-0AB5DB208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7379584"/>
        <c:axId val="-607388832"/>
      </c:barChart>
      <c:catAx>
        <c:axId val="-607379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8832"/>
        <c:crosses val="autoZero"/>
        <c:auto val="1"/>
        <c:lblAlgn val="ctr"/>
        <c:lblOffset val="100"/>
        <c:noMultiLvlLbl val="0"/>
      </c:catAx>
      <c:valAx>
        <c:axId val="-607388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7958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'Client-Host'!$C$39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'Client-Host'!$B$40:$B$48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'Client-Host'!$C$40:$C$48</c:f>
              <c:numCache>
                <c:formatCode>General</c:formatCode>
                <c:ptCount val="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0-42AD-B46C-859DC62DD509}"/>
            </c:ext>
          </c:extLst>
        </c:ser>
        <c:ser>
          <c:idx val="1"/>
          <c:order val="1"/>
          <c:tx>
            <c:strRef>
              <c:f>'Client-Host'!$D$39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'Client-Host'!$B$40:$B$48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'Client-Host'!$D$40:$D$48</c:f>
              <c:numCache>
                <c:formatCode>General</c:formatCode>
                <c:ptCount val="9"/>
                <c:pt idx="2">
                  <c:v>0</c:v>
                </c:pt>
                <c:pt idx="5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0-42AD-B46C-859DC62DD509}"/>
            </c:ext>
          </c:extLst>
        </c:ser>
        <c:ser>
          <c:idx val="2"/>
          <c:order val="2"/>
          <c:tx>
            <c:strRef>
              <c:f>'Client-Host'!$E$39</c:f>
              <c:strCache>
                <c:ptCount val="1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'Client-Host'!$B$40:$B$48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'Client-Host'!$E$40:$E$48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8F00-42AD-B46C-859DC62DD509}"/>
            </c:ext>
          </c:extLst>
        </c:ser>
        <c:ser>
          <c:idx val="3"/>
          <c:order val="3"/>
          <c:tx>
            <c:strRef>
              <c:f>'Client-Host'!$F$39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'Client-Host'!$B$40:$B$48</c:f>
              <c:strCache>
                <c:ptCount val="9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meals served</c:v>
                </c:pt>
                <c:pt idx="7">
                  <c:v>technology</c:v>
                </c:pt>
                <c:pt idx="8">
                  <c:v>safe place to live</c:v>
                </c:pt>
              </c:strCache>
            </c:strRef>
          </c:cat>
          <c:val>
            <c:numRef>
              <c:f>'Client-Host'!$F$40:$F$48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8F00-42AD-B46C-859DC62DD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7392640"/>
        <c:axId val="-607386112"/>
      </c:barChart>
      <c:catAx>
        <c:axId val="-607392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6112"/>
        <c:crosses val="autoZero"/>
        <c:auto val="1"/>
        <c:lblAlgn val="ctr"/>
        <c:lblOffset val="100"/>
        <c:noMultiLvlLbl val="0"/>
      </c:catAx>
      <c:valAx>
        <c:axId val="-607386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264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'Client-COI'!$C$71</c:f>
              <c:strCache>
                <c:ptCount val="1"/>
                <c:pt idx="0">
                  <c:v>Extremely Satisfied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'Client-COI'!$B$72:$B$79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'Client-COI'!$C$72:$C$79</c:f>
              <c:numCache>
                <c:formatCode>General</c:formatCode>
                <c:ptCount val="8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E9-44F8-B367-598532FE724A}"/>
            </c:ext>
          </c:extLst>
        </c:ser>
        <c:ser>
          <c:idx val="1"/>
          <c:order val="1"/>
          <c:tx>
            <c:strRef>
              <c:f>'Client-COI'!$D$71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'Client-COI'!$B$72:$B$79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'Client-COI'!$D$72:$D$79</c:f>
              <c:numCache>
                <c:formatCode>General</c:formatCode>
                <c:ptCount val="8"/>
                <c:pt idx="0">
                  <c:v>1</c:v>
                </c:pt>
                <c:pt idx="1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E9-44F8-B367-598532FE724A}"/>
            </c:ext>
          </c:extLst>
        </c:ser>
        <c:ser>
          <c:idx val="2"/>
          <c:order val="2"/>
          <c:tx>
            <c:strRef>
              <c:f>'Client-COI'!$E$71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'Client-COI'!$B$72:$B$79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'Client-COI'!$E$72:$E$79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34E9-44F8-B367-598532FE724A}"/>
            </c:ext>
          </c:extLst>
        </c:ser>
        <c:ser>
          <c:idx val="3"/>
          <c:order val="3"/>
          <c:tx>
            <c:strRef>
              <c:f>'Client-COI'!$F$71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'Client-COI'!$B$72:$B$79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'Client-COI'!$F$72:$F$79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3-34E9-44F8-B367-598532FE72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7383392"/>
        <c:axId val="-607394816"/>
      </c:barChart>
      <c:catAx>
        <c:axId val="-6073833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4816"/>
        <c:crosses val="autoZero"/>
        <c:auto val="1"/>
        <c:lblAlgn val="ctr"/>
        <c:lblOffset val="100"/>
        <c:noMultiLvlLbl val="0"/>
      </c:catAx>
      <c:valAx>
        <c:axId val="-607394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339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75549962676684179"/>
          <c:y val="0.27019976669582968"/>
          <c:w val="0.23226795733102296"/>
          <c:h val="0.251151574803149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'Client-COI'!$C$5</c:f>
              <c:strCache>
                <c:ptCount val="1"/>
                <c:pt idx="0">
                  <c:v>Extremely Satisfied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'Client-COI'!$B$6:$B$13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client handbook</c:v>
                </c:pt>
              </c:strCache>
            </c:strRef>
          </c:cat>
          <c:val>
            <c:numRef>
              <c:f>'Client-COI'!$C$6:$C$13</c:f>
              <c:numCache>
                <c:formatCode>General</c:formatCode>
                <c:ptCount val="8"/>
                <c:pt idx="0">
                  <c:v>3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2B-44DD-B01A-E21504A771DA}"/>
            </c:ext>
          </c:extLst>
        </c:ser>
        <c:ser>
          <c:idx val="1"/>
          <c:order val="1"/>
          <c:tx>
            <c:strRef>
              <c:f>'Client-COI'!$D$5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'Client-COI'!$B$6:$B$13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client handbook</c:v>
                </c:pt>
              </c:strCache>
            </c:strRef>
          </c:cat>
          <c:val>
            <c:numRef>
              <c:f>'Client-COI'!$D$6:$D$13</c:f>
              <c:numCache>
                <c:formatCode>General</c:formatCode>
                <c:ptCount val="8"/>
                <c:pt idx="2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2B-44DD-B01A-E21504A771DA}"/>
            </c:ext>
          </c:extLst>
        </c:ser>
        <c:ser>
          <c:idx val="2"/>
          <c:order val="2"/>
          <c:tx>
            <c:strRef>
              <c:f>'Client-COI'!$E$5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'Client-COI'!$B$6:$B$13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client handbook</c:v>
                </c:pt>
              </c:strCache>
            </c:strRef>
          </c:cat>
          <c:val>
            <c:numRef>
              <c:f>'Client-COI'!$E$6:$E$13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AE2B-44DD-B01A-E21504A771DA}"/>
            </c:ext>
          </c:extLst>
        </c:ser>
        <c:ser>
          <c:idx val="3"/>
          <c:order val="3"/>
          <c:tx>
            <c:strRef>
              <c:f>'Client-COI'!$F$5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'Client-COI'!$B$6:$B$13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client handbook</c:v>
                </c:pt>
              </c:strCache>
            </c:strRef>
          </c:cat>
          <c:val>
            <c:numRef>
              <c:f>'Client-COI'!$F$6:$F$13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3-AE2B-44DD-B01A-E21504A77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7384480"/>
        <c:axId val="-607393184"/>
      </c:barChart>
      <c:catAx>
        <c:axId val="-6073844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3184"/>
        <c:crosses val="autoZero"/>
        <c:auto val="1"/>
        <c:lblAlgn val="ctr"/>
        <c:lblOffset val="100"/>
        <c:noMultiLvlLbl val="0"/>
      </c:catAx>
      <c:valAx>
        <c:axId val="-60739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44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'Client-COI'!$C$39</c:f>
              <c:strCache>
                <c:ptCount val="1"/>
                <c:pt idx="0">
                  <c:v>Extremely Satisfied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'Client-COI'!$B$40:$B$47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'Client-COI'!$C$40:$C$47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1-4223-BF8E-6AF3A1015F36}"/>
            </c:ext>
          </c:extLst>
        </c:ser>
        <c:ser>
          <c:idx val="1"/>
          <c:order val="1"/>
          <c:tx>
            <c:strRef>
              <c:f>'Client-COI'!$D$39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'Client-COI'!$B$40:$B$47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'Client-COI'!$D$40:$D$47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81-4223-BF8E-6AF3A1015F36}"/>
            </c:ext>
          </c:extLst>
        </c:ser>
        <c:ser>
          <c:idx val="2"/>
          <c:order val="2"/>
          <c:tx>
            <c:strRef>
              <c:f>'Client-COI'!$E$39</c:f>
              <c:strCache>
                <c:ptCount val="1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'Client-COI'!$B$40:$B$47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'Client-COI'!$E$40:$E$47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2D81-4223-BF8E-6AF3A1015F36}"/>
            </c:ext>
          </c:extLst>
        </c:ser>
        <c:ser>
          <c:idx val="3"/>
          <c:order val="3"/>
          <c:tx>
            <c:strRef>
              <c:f>'Client-COI'!$F$39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'Client-COI'!$B$40:$B$47</c:f>
              <c:strCache>
                <c:ptCount val="8"/>
                <c:pt idx="0">
                  <c:v>courtesy and respect</c:v>
                </c:pt>
                <c:pt idx="1">
                  <c:v>trained on my needs</c:v>
                </c:pt>
                <c:pt idx="2">
                  <c:v>client rights</c:v>
                </c:pt>
                <c:pt idx="3">
                  <c:v>input on my goals</c:v>
                </c:pt>
                <c:pt idx="4">
                  <c:v>community activities</c:v>
                </c:pt>
                <c:pt idx="5">
                  <c:v>talk about my services</c:v>
                </c:pt>
                <c:pt idx="6">
                  <c:v>communication</c:v>
                </c:pt>
                <c:pt idx="7">
                  <c:v>technology</c:v>
                </c:pt>
              </c:strCache>
            </c:strRef>
          </c:cat>
          <c:val>
            <c:numRef>
              <c:f>'Client-COI'!$F$40:$F$47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3-2D81-4223-BF8E-6AF3A1015F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7386656"/>
        <c:axId val="-607380128"/>
      </c:barChart>
      <c:catAx>
        <c:axId val="-607386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0128"/>
        <c:crosses val="autoZero"/>
        <c:auto val="1"/>
        <c:lblAlgn val="ctr"/>
        <c:lblOffset val="100"/>
        <c:noMultiLvlLbl val="0"/>
      </c:catAx>
      <c:valAx>
        <c:axId val="-60738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665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'Client-Respite'!$C$71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'Client-Respite'!$B$72:$B$76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'Client-Respite'!$C$72:$C$76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77-4E32-BBA8-48F40ACB62C8}"/>
            </c:ext>
          </c:extLst>
        </c:ser>
        <c:ser>
          <c:idx val="1"/>
          <c:order val="1"/>
          <c:tx>
            <c:strRef>
              <c:f>'Client-Respite'!$D$71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'Client-Respite'!$B$72:$B$76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'Client-Respite'!$D$72:$D$76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3F77-4E32-BBA8-48F40ACB62C8}"/>
            </c:ext>
          </c:extLst>
        </c:ser>
        <c:ser>
          <c:idx val="2"/>
          <c:order val="2"/>
          <c:tx>
            <c:strRef>
              <c:f>'Client-Respite'!$E$71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'Client-Respite'!$B$72:$B$76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'Client-Respite'!$E$72:$E$76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3F77-4E32-BBA8-48F40ACB62C8}"/>
            </c:ext>
          </c:extLst>
        </c:ser>
        <c:ser>
          <c:idx val="3"/>
          <c:order val="3"/>
          <c:tx>
            <c:strRef>
              <c:f>'Client-Respite'!$F$71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'Client-Respite'!$B$72:$B$76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'Client-Respite'!$F$72:$F$76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3F77-4E32-BBA8-48F40ACB6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607391008"/>
        <c:axId val="-607383936"/>
      </c:barChart>
      <c:catAx>
        <c:axId val="-607391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3936"/>
        <c:crosses val="autoZero"/>
        <c:auto val="1"/>
        <c:lblAlgn val="ctr"/>
        <c:lblOffset val="100"/>
        <c:noMultiLvlLbl val="0"/>
      </c:catAx>
      <c:valAx>
        <c:axId val="-607383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100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75549962676684179"/>
          <c:y val="0.27019976669582968"/>
          <c:w val="0.23226795733102296"/>
          <c:h val="0.251151574803149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'Client-Respite'!$C$5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'Client-Respite'!$B$6:$B$10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overall satisfaction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'Client-Respite'!$C$6:$C$10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13-4F5F-A811-82975357EA11}"/>
            </c:ext>
          </c:extLst>
        </c:ser>
        <c:ser>
          <c:idx val="1"/>
          <c:order val="1"/>
          <c:tx>
            <c:strRef>
              <c:f>'Client-Respite'!$D$5</c:f>
              <c:strCache>
                <c:ptCount val="1"/>
                <c:pt idx="0">
                  <c:v>Satisfied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'Client-Respite'!$B$6:$B$10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overall satisfaction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'Client-Respite'!$D$6:$D$10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BA13-4F5F-A811-82975357EA11}"/>
            </c:ext>
          </c:extLst>
        </c:ser>
        <c:ser>
          <c:idx val="2"/>
          <c:order val="2"/>
          <c:tx>
            <c:strRef>
              <c:f>'Client-Respite'!$E$5</c:f>
              <c:strCache>
                <c:ptCount val="1"/>
                <c:pt idx="0">
                  <c:v>Dissatisfied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'Client-Respite'!$B$6:$B$10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overall satisfaction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'Client-Respite'!$E$6:$E$10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BA13-4F5F-A811-82975357EA11}"/>
            </c:ext>
          </c:extLst>
        </c:ser>
        <c:ser>
          <c:idx val="3"/>
          <c:order val="3"/>
          <c:tx>
            <c:strRef>
              <c:f>'Client-Respite'!$F$5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'Client-Respite'!$B$6:$B$10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overall satisfaction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'Client-Respite'!$F$6:$F$10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BA13-4F5F-A811-82975357E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607385024"/>
        <c:axId val="-607382848"/>
      </c:barChart>
      <c:catAx>
        <c:axId val="-607385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2848"/>
        <c:crosses val="autoZero"/>
        <c:auto val="1"/>
        <c:lblAlgn val="ctr"/>
        <c:lblOffset val="100"/>
        <c:noMultiLvlLbl val="0"/>
      </c:catAx>
      <c:valAx>
        <c:axId val="-607382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502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'Client-Respite'!$C$36</c:f>
              <c:strCache>
                <c:ptCount val="1"/>
                <c:pt idx="0">
                  <c:v>Extremly Satifisfied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'Client-Respite'!$B$37:$B$41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'Client-Respite'!$C$37:$C$41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10-4B29-B7AE-81C3594D2598}"/>
            </c:ext>
          </c:extLst>
        </c:ser>
        <c:ser>
          <c:idx val="1"/>
          <c:order val="1"/>
          <c:tx>
            <c:strRef>
              <c:f>'Client-Respite'!$D$36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'Client-Respite'!$B$37:$B$41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'Client-Respite'!$D$37:$D$41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7610-4B29-B7AE-81C3594D2598}"/>
            </c:ext>
          </c:extLst>
        </c:ser>
        <c:ser>
          <c:idx val="2"/>
          <c:order val="2"/>
          <c:tx>
            <c:strRef>
              <c:f>'Client-Respite'!$E$36</c:f>
              <c:strCache>
                <c:ptCount val="1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'Client-Respite'!$B$37:$B$41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'Client-Respite'!$E$37:$E$41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7610-4B29-B7AE-81C3594D2598}"/>
            </c:ext>
          </c:extLst>
        </c:ser>
        <c:ser>
          <c:idx val="3"/>
          <c:order val="3"/>
          <c:tx>
            <c:strRef>
              <c:f>'Client-Respite'!$F$36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'Client-Respite'!$B$37:$B$41</c:f>
              <c:strCache>
                <c:ptCount val="5"/>
                <c:pt idx="0">
                  <c:v>satisfaction w/provider</c:v>
                </c:pt>
                <c:pt idx="1">
                  <c:v>provider available</c:v>
                </c:pt>
                <c:pt idx="2">
                  <c:v>technology</c:v>
                </c:pt>
                <c:pt idx="3">
                  <c:v>do things you like to do</c:v>
                </c:pt>
                <c:pt idx="4">
                  <c:v>communication</c:v>
                </c:pt>
              </c:strCache>
            </c:strRef>
          </c:cat>
          <c:val>
            <c:numRef>
              <c:f>'Client-Respite'!$F$37:$F$41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7610-4B29-B7AE-81C3594D2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607392096"/>
        <c:axId val="-607390464"/>
      </c:barChart>
      <c:catAx>
        <c:axId val="-607392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0464"/>
        <c:crosses val="autoZero"/>
        <c:auto val="1"/>
        <c:lblAlgn val="ctr"/>
        <c:lblOffset val="100"/>
        <c:noMultiLvlLbl val="0"/>
      </c:catAx>
      <c:valAx>
        <c:axId val="-60739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209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2020 Employee/Contractor</a:t>
            </a:r>
            <a:r>
              <a:rPr lang="en-US" sz="1400" baseline="0"/>
              <a:t> Satisfaction Survey Results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rAngAx val="1"/>
    </c:view3D>
    <c:floor>
      <c:thickness val="0"/>
      <c:spPr>
        <a:noFill/>
        <a:ln w="9525" cap="flat" cmpd="sng" algn="ctr">
          <a:solidFill>
            <a:schemeClr val="tx1">
              <a:tint val="75000"/>
              <a:shade val="95000"/>
              <a:satMod val="105000"/>
            </a:schemeClr>
          </a:solidFill>
          <a:prstDash val="solid"/>
          <a:round/>
        </a:ln>
        <a:effectLst/>
        <a:sp3d contourW="9525">
          <a:contourClr>
            <a:schemeClr val="tx1">
              <a:tint val="75000"/>
              <a:shade val="95000"/>
              <a:satMod val="10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Staff!$C$70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Staff!$B$71:$B$79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do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Staff!$C$71:$C$79</c:f>
              <c:numCache>
                <c:formatCode>General</c:formatCode>
                <c:ptCount val="9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7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AC-4446-8D8A-BA63B579AFE0}"/>
            </c:ext>
          </c:extLst>
        </c:ser>
        <c:ser>
          <c:idx val="1"/>
          <c:order val="1"/>
          <c:tx>
            <c:strRef>
              <c:f>Staff!$D$70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Staff!$B$71:$B$79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do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Staff!$D$71:$D$79</c:f>
              <c:numCache>
                <c:formatCode>General</c:formatCode>
                <c:ptCount val="9"/>
                <c:pt idx="3">
                  <c:v>1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AC-4446-8D8A-BA63B579AFE0}"/>
            </c:ext>
          </c:extLst>
        </c:ser>
        <c:ser>
          <c:idx val="2"/>
          <c:order val="2"/>
          <c:tx>
            <c:strRef>
              <c:f>Staff!$E$70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Staff!$B$71:$B$79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do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Staff!$E$71:$E$79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05AC-4446-8D8A-BA63B579AFE0}"/>
            </c:ext>
          </c:extLst>
        </c:ser>
        <c:ser>
          <c:idx val="3"/>
          <c:order val="3"/>
          <c:tx>
            <c:strRef>
              <c:f>Staff!$F$70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Staff!$B$71:$B$79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do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Staff!$F$71:$F$79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05AC-4446-8D8A-BA63B579AFE0}"/>
            </c:ext>
          </c:extLst>
        </c:ser>
        <c:ser>
          <c:idx val="4"/>
          <c:order val="4"/>
          <c:tx>
            <c:strRef>
              <c:f>Staff!$G$70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Staff!$B$71:$B$79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do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Staff!$G$71:$G$79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4-05AC-4446-8D8A-BA63B579AF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shape val="cylinder"/>
        <c:axId val="-607391552"/>
        <c:axId val="-607385568"/>
        <c:axId val="0"/>
      </c:bar3DChart>
      <c:catAx>
        <c:axId val="-607391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5568"/>
        <c:crosses val="autoZero"/>
        <c:auto val="1"/>
        <c:lblAlgn val="ctr"/>
        <c:lblOffset val="100"/>
        <c:noMultiLvlLbl val="0"/>
      </c:catAx>
      <c:valAx>
        <c:axId val="-607385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91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  <c:spPr>
        <a:noFill/>
        <a:ln w="9525" cap="flat" cmpd="sng" algn="ctr">
          <a:solidFill>
            <a:schemeClr val="tx1">
              <a:tint val="75000"/>
              <a:shade val="95000"/>
              <a:satMod val="105000"/>
            </a:schemeClr>
          </a:solidFill>
          <a:prstDash val="solid"/>
          <a:round/>
        </a:ln>
        <a:effectLst/>
        <a:sp3d contourW="9525">
          <a:contourClr>
            <a:schemeClr val="tx1">
              <a:tint val="75000"/>
              <a:shade val="95000"/>
              <a:satMod val="10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Staff!$C$4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Staff!$B$5:$B$13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management brings out best in me</c:v>
                </c:pt>
                <c:pt idx="6">
                  <c:v>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Staff!$C$5:$C$13</c:f>
              <c:numCache>
                <c:formatCode>General</c:formatCode>
                <c:ptCount val="9"/>
                <c:pt idx="0">
                  <c:v>8</c:v>
                </c:pt>
                <c:pt idx="1">
                  <c:v>8</c:v>
                </c:pt>
                <c:pt idx="2">
                  <c:v>7</c:v>
                </c:pt>
                <c:pt idx="3">
                  <c:v>8</c:v>
                </c:pt>
                <c:pt idx="4">
                  <c:v>7</c:v>
                </c:pt>
                <c:pt idx="5">
                  <c:v>8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D6-4380-A76F-0AF9440EB636}"/>
            </c:ext>
          </c:extLst>
        </c:ser>
        <c:ser>
          <c:idx val="1"/>
          <c:order val="1"/>
          <c:tx>
            <c:strRef>
              <c:f>Staff!$D$4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Staff!$B$5:$B$13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management brings out best in me</c:v>
                </c:pt>
                <c:pt idx="6">
                  <c:v>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Staff!$D$5:$D$13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D6-4380-A76F-0AF9440EB636}"/>
            </c:ext>
          </c:extLst>
        </c:ser>
        <c:ser>
          <c:idx val="2"/>
          <c:order val="2"/>
          <c:tx>
            <c:strRef>
              <c:f>Staff!$E$4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Staff!$B$5:$B$13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management brings out best in me</c:v>
                </c:pt>
                <c:pt idx="6">
                  <c:v>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Staff!$E$5:$E$13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ABD6-4380-A76F-0AF9440EB636}"/>
            </c:ext>
          </c:extLst>
        </c:ser>
        <c:ser>
          <c:idx val="3"/>
          <c:order val="3"/>
          <c:tx>
            <c:strRef>
              <c:f>Staff!$F$4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Staff!$B$5:$B$13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management brings out best in me</c:v>
                </c:pt>
                <c:pt idx="6">
                  <c:v>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Staff!$F$5:$F$13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ABD6-4380-A76F-0AF9440EB636}"/>
            </c:ext>
          </c:extLst>
        </c:ser>
        <c:ser>
          <c:idx val="4"/>
          <c:order val="4"/>
          <c:tx>
            <c:strRef>
              <c:f>Staff!$G$4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Staff!$B$5:$B$13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management brings out best in me</c:v>
                </c:pt>
                <c:pt idx="6">
                  <c:v>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Staff!$G$5:$G$13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4-ABD6-4380-A76F-0AF9440EB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shape val="cylinder"/>
        <c:axId val="-607382304"/>
        <c:axId val="-607381760"/>
        <c:axId val="0"/>
      </c:bar3DChart>
      <c:catAx>
        <c:axId val="-607382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1760"/>
        <c:crosses val="autoZero"/>
        <c:auto val="1"/>
        <c:lblAlgn val="ctr"/>
        <c:lblOffset val="100"/>
        <c:noMultiLvlLbl val="0"/>
      </c:catAx>
      <c:valAx>
        <c:axId val="-607381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936435613441602"/>
          <c:y val="0.43920889673594793"/>
          <c:w val="0.19039645343320141"/>
          <c:h val="0.4795883339887103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33" l="0.70000000000000062" r="0.70000000000000062" t="0.75000000000000233" header="0.30000000000000032" footer="0.30000000000000032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  <c:spPr>
        <a:noFill/>
        <a:ln w="9525" cap="flat" cmpd="sng" algn="ctr">
          <a:solidFill>
            <a:schemeClr val="tx1">
              <a:tint val="75000"/>
              <a:shade val="95000"/>
              <a:satMod val="105000"/>
            </a:schemeClr>
          </a:solidFill>
          <a:prstDash val="solid"/>
          <a:round/>
        </a:ln>
        <a:effectLst/>
        <a:sp3d contourW="9525">
          <a:contourClr>
            <a:schemeClr val="tx1">
              <a:tint val="75000"/>
              <a:shade val="95000"/>
              <a:satMod val="10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622176161766629"/>
          <c:y val="0.11171171171171172"/>
          <c:w val="0.68496817293996048"/>
          <c:h val="0.39940526353124978"/>
        </c:manualLayout>
      </c:layout>
      <c:bar3DChart>
        <c:barDir val="col"/>
        <c:grouping val="stacked"/>
        <c:varyColors val="0"/>
        <c:ser>
          <c:idx val="0"/>
          <c:order val="0"/>
          <c:tx>
            <c:strRef>
              <c:f>Staff!$C$39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Staff!$B$40:$B$48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perform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Staff!$C$40:$C$48</c:f>
              <c:numCache>
                <c:formatCode>General</c:formatCode>
                <c:ptCount val="9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17-46EE-8FCC-C3DE906EEBA4}"/>
            </c:ext>
          </c:extLst>
        </c:ser>
        <c:ser>
          <c:idx val="1"/>
          <c:order val="1"/>
          <c:tx>
            <c:strRef>
              <c:f>Staff!$D$39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Staff!$B$40:$B$48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perform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Staff!$D$40:$D$48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17-46EE-8FCC-C3DE906EEBA4}"/>
            </c:ext>
          </c:extLst>
        </c:ser>
        <c:ser>
          <c:idx val="2"/>
          <c:order val="2"/>
          <c:tx>
            <c:strRef>
              <c:f>Staff!$E$39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Staff!$B$40:$B$48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perform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Staff!$E$40:$E$48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8317-46EE-8FCC-C3DE906EEBA4}"/>
            </c:ext>
          </c:extLst>
        </c:ser>
        <c:ser>
          <c:idx val="3"/>
          <c:order val="3"/>
          <c:tx>
            <c:strRef>
              <c:f>Staff!$F$39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Staff!$B$40:$B$48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perform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Staff!$F$40:$F$48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8317-46EE-8FCC-C3DE906EEBA4}"/>
            </c:ext>
          </c:extLst>
        </c:ser>
        <c:ser>
          <c:idx val="4"/>
          <c:order val="4"/>
          <c:tx>
            <c:strRef>
              <c:f>Staff!$G$39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Staff!$B$40:$B$48</c:f>
              <c:strCache>
                <c:ptCount val="9"/>
                <c:pt idx="0">
                  <c:v>professional opinion</c:v>
                </c:pt>
                <c:pt idx="1">
                  <c:v>respect by management</c:v>
                </c:pt>
                <c:pt idx="2">
                  <c:v>ask questions and state concerns</c:v>
                </c:pt>
                <c:pt idx="3">
                  <c:v>questions answered in timely manner</c:v>
                </c:pt>
                <c:pt idx="4">
                  <c:v>effectiveness of program</c:v>
                </c:pt>
                <c:pt idx="5">
                  <c:v>adequate technology to perform my job</c:v>
                </c:pt>
                <c:pt idx="6">
                  <c:v>adequate training</c:v>
                </c:pt>
                <c:pt idx="7">
                  <c:v>good communication with management</c:v>
                </c:pt>
                <c:pt idx="8">
                  <c:v>cooperation with other employees /contractors</c:v>
                </c:pt>
              </c:strCache>
            </c:strRef>
          </c:cat>
          <c:val>
            <c:numRef>
              <c:f>Staff!$G$40:$G$48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4-8317-46EE-8FCC-C3DE906EEB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shape val="cylinder"/>
        <c:axId val="-607381216"/>
        <c:axId val="-607380672"/>
        <c:axId val="0"/>
      </c:bar3DChart>
      <c:catAx>
        <c:axId val="-607381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0672"/>
        <c:crosses val="autoZero"/>
        <c:auto val="1"/>
        <c:lblAlgn val="ctr"/>
        <c:lblOffset val="100"/>
        <c:noMultiLvlLbl val="0"/>
      </c:catAx>
      <c:valAx>
        <c:axId val="-6073806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1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33" l="0.70000000000000062" r="0.70000000000000062" t="0.75000000000000233" header="0.30000000000000032" footer="0.30000000000000032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1050239744766893E-2"/>
          <c:y val="0.12746566735815237"/>
          <c:w val="0.68400285653339643"/>
          <c:h val="0.704595778218940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'Parent-Guardian'!$E$4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'Parent-Guardian'!$D$5:$D$9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'Parent-Guardian'!$E$5:$E$9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5</c:v>
                </c:pt>
                <c:pt idx="3">
                  <c:v>4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F4-4304-82B2-5BF89961FA28}"/>
            </c:ext>
          </c:extLst>
        </c:ser>
        <c:ser>
          <c:idx val="1"/>
          <c:order val="1"/>
          <c:tx>
            <c:strRef>
              <c:f>'Parent-Guardian'!$F$4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'Parent-Guardian'!$D$5:$D$9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'Parent-Guardian'!$F$5:$F$9</c:f>
              <c:numCache>
                <c:formatCode>General</c:formatCode>
                <c:ptCount val="5"/>
                <c:pt idx="1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F4-4304-82B2-5BF89961FA28}"/>
            </c:ext>
          </c:extLst>
        </c:ser>
        <c:ser>
          <c:idx val="2"/>
          <c:order val="2"/>
          <c:tx>
            <c:strRef>
              <c:f>'Parent-Guardian'!$G$4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'Parent-Guardian'!$D$5:$D$9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'Parent-Guardian'!$G$5:$G$9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64F4-4304-82B2-5BF89961FA28}"/>
            </c:ext>
          </c:extLst>
        </c:ser>
        <c:ser>
          <c:idx val="3"/>
          <c:order val="3"/>
          <c:tx>
            <c:strRef>
              <c:f>'Parent-Guardian'!$H$4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'Parent-Guardian'!$D$5:$D$9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'Parent-Guardian'!$H$5:$H$9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64F4-4304-82B2-5BF89961FA28}"/>
            </c:ext>
          </c:extLst>
        </c:ser>
        <c:ser>
          <c:idx val="4"/>
          <c:order val="4"/>
          <c:tx>
            <c:strRef>
              <c:f>'Parent-Guardian'!$I$4</c:f>
              <c:strCache>
                <c:ptCount val="1"/>
                <c:pt idx="0">
                  <c:v>Strongly Disgree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'Parent-Guardian'!$D$5:$D$9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'Parent-Guardian'!$I$5:$I$9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64F4-4304-82B2-5BF89961FA2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5"/>
        <c:overlap val="100"/>
        <c:axId val="-607389920"/>
        <c:axId val="-607387744"/>
      </c:barChart>
      <c:catAx>
        <c:axId val="-6073899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7744"/>
        <c:crosses val="autoZero"/>
        <c:auto val="1"/>
        <c:lblAlgn val="ctr"/>
        <c:lblOffset val="100"/>
        <c:noMultiLvlLbl val="0"/>
      </c:catAx>
      <c:valAx>
        <c:axId val="-6073877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992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33" l="0.70000000000000062" r="0.70000000000000062" t="0.75000000000000233" header="0.30000000000000032" footer="0.30000000000000032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'Parent-Guardian'!$E$36</c:f>
              <c:strCache>
                <c:ptCount val="1"/>
                <c:pt idx="0">
                  <c:v>Strongly agree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'Parent-Guardian'!$D$37:$D$41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'Parent-Guardian'!$E$37:$E$41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3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64-4D3D-8A3F-EDC4CE873F20}"/>
            </c:ext>
          </c:extLst>
        </c:ser>
        <c:ser>
          <c:idx val="1"/>
          <c:order val="1"/>
          <c:tx>
            <c:strRef>
              <c:f>'Parent-Guardian'!$F$36</c:f>
              <c:strCache>
                <c:ptCount val="1"/>
                <c:pt idx="0">
                  <c:v>Agree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'Parent-Guardian'!$D$37:$D$41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'Parent-Guardian'!$F$37:$F$41</c:f>
              <c:numCache>
                <c:formatCode>General</c:formatCode>
                <c:ptCount val="5"/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64-4D3D-8A3F-EDC4CE873F20}"/>
            </c:ext>
          </c:extLst>
        </c:ser>
        <c:ser>
          <c:idx val="2"/>
          <c:order val="2"/>
          <c:tx>
            <c:strRef>
              <c:f>'Parent-Guardian'!$G$36</c:f>
              <c:strCache>
                <c:ptCount val="1"/>
                <c:pt idx="0">
                  <c:v>Neutral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'Parent-Guardian'!$D$37:$D$41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'Parent-Guardian'!$G$37:$G$41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1564-4D3D-8A3F-EDC4CE873F20}"/>
            </c:ext>
          </c:extLst>
        </c:ser>
        <c:ser>
          <c:idx val="3"/>
          <c:order val="3"/>
          <c:tx>
            <c:strRef>
              <c:f>'Parent-Guardian'!$H$36</c:f>
              <c:strCache>
                <c:ptCount val="1"/>
                <c:pt idx="0">
                  <c:v>Disagree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'Parent-Guardian'!$D$37:$D$41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'Parent-Guardian'!$H$37:$H$41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1564-4D3D-8A3F-EDC4CE873F20}"/>
            </c:ext>
          </c:extLst>
        </c:ser>
        <c:ser>
          <c:idx val="4"/>
          <c:order val="4"/>
          <c:tx>
            <c:strRef>
              <c:f>'Parent-Guardian'!$I$36</c:f>
              <c:strCache>
                <c:ptCount val="1"/>
                <c:pt idx="0">
                  <c:v>Strongly Disgree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hade val="51000"/>
                    <a:satMod val="130000"/>
                  </a:schemeClr>
                </a:gs>
                <a:gs pos="80000">
                  <a:schemeClr val="accent3">
                    <a:lumMod val="60000"/>
                    <a:shade val="93000"/>
                    <a:satMod val="130000"/>
                  </a:schemeClr>
                </a:gs>
                <a:gs pos="100000">
                  <a:schemeClr val="accent3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'Parent-Guardian'!$D$37:$D$41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'Parent-Guardian'!$I$37:$I$41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1564-4D3D-8A3F-EDC4CE873F2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5"/>
        <c:overlap val="100"/>
        <c:axId val="-607389376"/>
        <c:axId val="-607387200"/>
      </c:barChart>
      <c:catAx>
        <c:axId val="-607389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7200"/>
        <c:crosses val="autoZero"/>
        <c:auto val="1"/>
        <c:lblAlgn val="ctr"/>
        <c:lblOffset val="100"/>
        <c:noMultiLvlLbl val="0"/>
      </c:catAx>
      <c:valAx>
        <c:axId val="-6073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738937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33" l="0.70000000000000062" r="0.70000000000000062" t="0.75000000000000233" header="0.30000000000000032" footer="0.30000000000000032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2020 Parent/Guardian</a:t>
            </a:r>
            <a:r>
              <a:rPr lang="en-US" sz="1400" baseline="0"/>
              <a:t> Satisfaction Survey Results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"/>
          <c:y val="0.14715348644299669"/>
          <c:w val="0.76554174067495562"/>
          <c:h val="0.7346904517635918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'Parent-Guardian'!$E$70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'Parent-Guardian'!$D$71:$D$75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'Parent-Guardian'!$E$71:$E$75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0A-4FC0-8123-6C8CE4DC3227}"/>
            </c:ext>
          </c:extLst>
        </c:ser>
        <c:ser>
          <c:idx val="1"/>
          <c:order val="1"/>
          <c:tx>
            <c:strRef>
              <c:f>'Parent-Guardian'!$F$70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'Parent-Guardian'!$D$71:$D$75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'Parent-Guardian'!$F$71:$F$75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0A-4FC0-8123-6C8CE4DC3227}"/>
            </c:ext>
          </c:extLst>
        </c:ser>
        <c:ser>
          <c:idx val="2"/>
          <c:order val="2"/>
          <c:tx>
            <c:strRef>
              <c:f>'Parent-Guardian'!$G$70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'Parent-Guardian'!$D$71:$D$75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'Parent-Guardian'!$G$71:$G$75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1A0A-4FC0-8123-6C8CE4DC3227}"/>
            </c:ext>
          </c:extLst>
        </c:ser>
        <c:ser>
          <c:idx val="3"/>
          <c:order val="3"/>
          <c:tx>
            <c:strRef>
              <c:f>'Parent-Guardian'!$H$70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'Parent-Guardian'!$D$71:$D$75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'Parent-Guardian'!$H$71:$H$75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1A0A-4FC0-8123-6C8CE4DC3227}"/>
            </c:ext>
          </c:extLst>
        </c:ser>
        <c:ser>
          <c:idx val="4"/>
          <c:order val="4"/>
          <c:tx>
            <c:strRef>
              <c:f>'Parent-Guardian'!$I$70</c:f>
              <c:strCache>
                <c:ptCount val="1"/>
                <c:pt idx="0">
                  <c:v>Strongly Disgree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'Parent-Guardian'!$D$71:$D$75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adequate technology</c:v>
                </c:pt>
              </c:strCache>
            </c:strRef>
          </c:cat>
          <c:val>
            <c:numRef>
              <c:f>'Parent-Guardian'!$I$71:$I$75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1A0A-4FC0-8123-6C8CE4DC322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overlap val="100"/>
        <c:axId val="-607388288"/>
        <c:axId val="-605457456"/>
      </c:barChart>
      <c:catAx>
        <c:axId val="-6073882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7456"/>
        <c:crosses val="autoZero"/>
        <c:auto val="1"/>
        <c:lblAlgn val="ctr"/>
        <c:lblOffset val="100"/>
        <c:noMultiLvlLbl val="0"/>
      </c:catAx>
      <c:valAx>
        <c:axId val="-60545745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one"/>
        <c:crossAx val="-60738828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810767215376963"/>
          <c:y val="0.26772886050911127"/>
          <c:w val="0.21215647333603729"/>
          <c:h val="0.655981178511961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2020 MCO Satisfaction</a:t>
            </a:r>
            <a:r>
              <a:rPr lang="en-US" sz="1400" baseline="0"/>
              <a:t> Survey Results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3489838537984606E-2"/>
          <c:y val="0.20444663167104196"/>
          <c:w val="0.69883214288616358"/>
          <c:h val="0.646216827063284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MCO!$D$70</c:f>
              <c:strCache>
                <c:ptCount val="1"/>
                <c:pt idx="0">
                  <c:v>Strongly Agree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MCO!$C$71:$C$75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MCO!$D$71:$D$75</c:f>
              <c:numCache>
                <c:formatCode>General</c:formatCode>
                <c:ptCount val="5"/>
                <c:pt idx="1">
                  <c:v>3</c:v>
                </c:pt>
                <c:pt idx="2">
                  <c:v>4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BB-4A29-9987-00BDC6F401DB}"/>
            </c:ext>
          </c:extLst>
        </c:ser>
        <c:ser>
          <c:idx val="1"/>
          <c:order val="1"/>
          <c:tx>
            <c:strRef>
              <c:f>MCO!$E$70</c:f>
              <c:strCache>
                <c:ptCount val="1"/>
                <c:pt idx="0">
                  <c:v>Agree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MCO!$C$71:$C$75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MCO!$E$71:$E$75</c:f>
              <c:numCache>
                <c:formatCode>General</c:formatCode>
                <c:ptCount val="5"/>
                <c:pt idx="0">
                  <c:v>4</c:v>
                </c:pt>
                <c:pt idx="1">
                  <c:v>1</c:v>
                </c:pt>
                <c:pt idx="3">
                  <c:v>1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BB-4A29-9987-00BDC6F401DB}"/>
            </c:ext>
          </c:extLst>
        </c:ser>
        <c:ser>
          <c:idx val="2"/>
          <c:order val="2"/>
          <c:tx>
            <c:strRef>
              <c:f>MCO!$F$70</c:f>
              <c:strCache>
                <c:ptCount val="1"/>
                <c:pt idx="0">
                  <c:v>Neutral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MCO!$C$71:$C$75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MCO!$F$71:$F$75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39BB-4A29-9987-00BDC6F401DB}"/>
            </c:ext>
          </c:extLst>
        </c:ser>
        <c:ser>
          <c:idx val="3"/>
          <c:order val="3"/>
          <c:tx>
            <c:strRef>
              <c:f>MCO!$G$70</c:f>
              <c:strCache>
                <c:ptCount val="1"/>
                <c:pt idx="0">
                  <c:v>Disagree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MCO!$C$71:$C$75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MCO!$G$71:$G$75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39BB-4A29-9987-00BDC6F401DB}"/>
            </c:ext>
          </c:extLst>
        </c:ser>
        <c:ser>
          <c:idx val="4"/>
          <c:order val="4"/>
          <c:tx>
            <c:strRef>
              <c:f>MCO!$H$70</c:f>
              <c:strCache>
                <c:ptCount val="1"/>
                <c:pt idx="0">
                  <c:v>Strongly Disagree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shade val="51000"/>
                    <a:satMod val="130000"/>
                  </a:schemeClr>
                </a:gs>
                <a:gs pos="80000">
                  <a:schemeClr val="accent5">
                    <a:lumMod val="60000"/>
                    <a:shade val="93000"/>
                    <a:satMod val="130000"/>
                  </a:schemeClr>
                </a:gs>
                <a:gs pos="100000">
                  <a:schemeClr val="accent5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MCO!$C$71:$C$75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MCO!$H$71:$H$75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39BB-4A29-9987-00BDC6F401D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5"/>
        <c:overlap val="100"/>
        <c:axId val="-605460720"/>
        <c:axId val="-605456368"/>
      </c:barChart>
      <c:catAx>
        <c:axId val="-6054607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6368"/>
        <c:crosses val="autoZero"/>
        <c:auto val="1"/>
        <c:lblAlgn val="ctr"/>
        <c:lblOffset val="100"/>
        <c:noMultiLvlLbl val="0"/>
      </c:catAx>
      <c:valAx>
        <c:axId val="-605456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072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777422945971108"/>
          <c:y val="0.29155110819481012"/>
          <c:w val="0.21780551424879938"/>
          <c:h val="0.370754228638086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2010 LME</a:t>
            </a:r>
            <a:r>
              <a:rPr lang="en-US" baseline="0"/>
              <a:t> SURVEY RESULTS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  <c:spPr>
        <a:solidFill>
          <a:srgbClr val="F79646">
            <a:lumMod val="20000"/>
            <a:lumOff val="80000"/>
          </a:srgbClr>
        </a:solidFill>
        <a:effectLst>
          <a:outerShdw dir="5400000" algn="ctr" rotWithShape="0">
            <a:srgbClr val="F79646">
              <a:lumMod val="20000"/>
              <a:lumOff val="80000"/>
            </a:srgbClr>
          </a:outerShdw>
        </a:effectLst>
      </c:spPr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B6E6-4A51-B0D1-38D22C965BA2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B6E6-4A51-B0D1-38D22C965BA2}"/>
            </c:ext>
          </c:extLst>
        </c:ser>
        <c:ser>
          <c:idx val="2"/>
          <c:order val="2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B6E6-4A51-B0D1-38D22C965BA2}"/>
            </c:ext>
          </c:extLst>
        </c:ser>
        <c:ser>
          <c:idx val="3"/>
          <c:order val="3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B6E6-4A51-B0D1-38D22C965BA2}"/>
            </c:ext>
          </c:extLst>
        </c:ser>
        <c:ser>
          <c:idx val="4"/>
          <c:order val="4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B6E6-4A51-B0D1-38D22C965B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gapDepth val="95"/>
        <c:shape val="cone"/>
        <c:axId val="-605468336"/>
        <c:axId val="-605458000"/>
        <c:axId val="0"/>
      </c:bar3DChart>
      <c:catAx>
        <c:axId val="-6054683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605458000"/>
        <c:crosses val="autoZero"/>
        <c:auto val="1"/>
        <c:lblAlgn val="ctr"/>
        <c:lblOffset val="100"/>
        <c:noMultiLvlLbl val="0"/>
      </c:catAx>
      <c:valAx>
        <c:axId val="-6054580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one"/>
        <c:crossAx val="-60546833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2009 LME SURVEY RESULTS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99D-49C6-AABD-EFA73E94530B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799D-49C6-AABD-EFA73E94530B}"/>
            </c:ext>
          </c:extLst>
        </c:ser>
        <c:ser>
          <c:idx val="2"/>
          <c:order val="2"/>
          <c:invertIfNegative val="0"/>
          <c:dLbls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99D-49C6-AABD-EFA73E94530B}"/>
            </c:ext>
          </c:extLst>
        </c:ser>
        <c:ser>
          <c:idx val="3"/>
          <c:order val="3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99D-49C6-AABD-EFA73E94530B}"/>
            </c:ext>
          </c:extLst>
        </c:ser>
        <c:ser>
          <c:idx val="4"/>
          <c:order val="4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MCO!#REF!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MCO!#REF!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799D-49C6-AABD-EFA73E94530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-605466704"/>
        <c:axId val="-605455824"/>
      </c:barChart>
      <c:catAx>
        <c:axId val="-605466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605455824"/>
        <c:crosses val="autoZero"/>
        <c:auto val="1"/>
        <c:lblAlgn val="ctr"/>
        <c:lblOffset val="100"/>
        <c:noMultiLvlLbl val="0"/>
      </c:catAx>
      <c:valAx>
        <c:axId val="-6054558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one"/>
        <c:crossAx val="-605466704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2018 MCO Satisfaction</a:t>
            </a:r>
            <a:r>
              <a:rPr lang="en-US" sz="1400" baseline="0"/>
              <a:t> Survey</a:t>
            </a:r>
            <a:r>
              <a:rPr lang="en-US" sz="1400"/>
              <a:t> Results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94755428298735E-2"/>
          <c:y val="0.29404654418197734"/>
          <c:w val="0.66736430983669659"/>
          <c:h val="0.5403681539807504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MCO!$D$4</c:f>
              <c:strCache>
                <c:ptCount val="1"/>
                <c:pt idx="0">
                  <c:v>Strongly Agree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MCO!$C$5:$C$9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MCO!$D$5:$D$9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4</c:v>
                </c:pt>
                <c:pt idx="3">
                  <c:v>1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7C-4608-90A7-2FEDBF321D35}"/>
            </c:ext>
          </c:extLst>
        </c:ser>
        <c:ser>
          <c:idx val="1"/>
          <c:order val="1"/>
          <c:tx>
            <c:strRef>
              <c:f>MCO!$E$4</c:f>
              <c:strCache>
                <c:ptCount val="1"/>
                <c:pt idx="0">
                  <c:v>Agree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MCO!$C$5:$C$9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MCO!$E$5:$E$9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  <c:pt idx="2">
                  <c:v>1</c:v>
                </c:pt>
                <c:pt idx="3">
                  <c:v>4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7C-4608-90A7-2FEDBF321D35}"/>
            </c:ext>
          </c:extLst>
        </c:ser>
        <c:ser>
          <c:idx val="2"/>
          <c:order val="2"/>
          <c:tx>
            <c:strRef>
              <c:f>MCO!$F$4</c:f>
              <c:strCache>
                <c:ptCount val="1"/>
                <c:pt idx="0">
                  <c:v>Neutral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MCO!$C$5:$C$9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MCO!$F$5:$F$9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6E7C-4608-90A7-2FEDBF321D35}"/>
            </c:ext>
          </c:extLst>
        </c:ser>
        <c:ser>
          <c:idx val="3"/>
          <c:order val="3"/>
          <c:tx>
            <c:strRef>
              <c:f>MCO!$G$4</c:f>
              <c:strCache>
                <c:ptCount val="1"/>
                <c:pt idx="0">
                  <c:v>Disagree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MCO!$C$5:$C$9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MCO!$G$5:$G$9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6E7C-4608-90A7-2FEDBF321D35}"/>
            </c:ext>
          </c:extLst>
        </c:ser>
        <c:ser>
          <c:idx val="4"/>
          <c:order val="4"/>
          <c:tx>
            <c:strRef>
              <c:f>MCO!$H$4</c:f>
              <c:strCache>
                <c:ptCount val="1"/>
                <c:pt idx="0">
                  <c:v>Strongly Disagree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MCO!$C$5:$C$9</c:f>
              <c:strCache>
                <c:ptCount val="5"/>
                <c:pt idx="0">
                  <c:v>valuable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MCO!$H$5:$H$9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6E7C-4608-90A7-2FEDBF321D3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5"/>
        <c:overlap val="100"/>
        <c:axId val="-605463984"/>
        <c:axId val="-605463440"/>
      </c:barChart>
      <c:catAx>
        <c:axId val="-6054639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3440"/>
        <c:crosses val="autoZero"/>
        <c:auto val="1"/>
        <c:lblAlgn val="ctr"/>
        <c:lblOffset val="100"/>
        <c:noMultiLvlLbl val="0"/>
      </c:catAx>
      <c:valAx>
        <c:axId val="-6054634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398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825884037222627"/>
          <c:y val="0.28877795275590556"/>
          <c:w val="0.20117768586736826"/>
          <c:h val="0.404812948381454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2019 MCO Satisfaction</a:t>
            </a:r>
            <a:r>
              <a:rPr lang="en-US" sz="1400" baseline="0"/>
              <a:t> Survey Results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665152932616094E-2"/>
          <c:y val="0.15223036073979127"/>
          <c:w val="0.7783810516878461"/>
          <c:h val="0.750670206921809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MCO!$D$38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MCO!$C$39:$C$43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MCO!$D$39:$D$43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00-48C1-976E-58C115F3BF5E}"/>
            </c:ext>
          </c:extLst>
        </c:ser>
        <c:ser>
          <c:idx val="1"/>
          <c:order val="1"/>
          <c:tx>
            <c:strRef>
              <c:f>MCO!$E$38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MCO!$C$39:$C$43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MCO!$E$39:$E$43</c:f>
              <c:numCache>
                <c:formatCode>General</c:formatCode>
                <c:ptCount val="5"/>
                <c:pt idx="0">
                  <c:v>3</c:v>
                </c:pt>
                <c:pt idx="1">
                  <c:v>3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00-48C1-976E-58C115F3BF5E}"/>
            </c:ext>
          </c:extLst>
        </c:ser>
        <c:ser>
          <c:idx val="2"/>
          <c:order val="2"/>
          <c:tx>
            <c:strRef>
              <c:f>MCO!$F$38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MCO!$C$39:$C$43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MCO!$F$39:$F$43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8500-48C1-976E-58C115F3BF5E}"/>
            </c:ext>
          </c:extLst>
        </c:ser>
        <c:ser>
          <c:idx val="3"/>
          <c:order val="3"/>
          <c:tx>
            <c:strRef>
              <c:f>MCO!$G$38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MCO!$C$39:$C$43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MCO!$G$39:$G$43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8500-48C1-976E-58C115F3BF5E}"/>
            </c:ext>
          </c:extLst>
        </c:ser>
        <c:ser>
          <c:idx val="4"/>
          <c:order val="4"/>
          <c:tx>
            <c:strRef>
              <c:f>MCO!$H$38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MCO!$C$39:$C$43</c:f>
              <c:strCache>
                <c:ptCount val="5"/>
                <c:pt idx="0">
                  <c:v>adequate technology</c:v>
                </c:pt>
                <c:pt idx="1">
                  <c:v>quality care</c:v>
                </c:pt>
                <c:pt idx="2">
                  <c:v>clients treated fairly</c:v>
                </c:pt>
                <c:pt idx="3">
                  <c:v>effective response</c:v>
                </c:pt>
                <c:pt idx="4">
                  <c:v>overall services rating</c:v>
                </c:pt>
              </c:strCache>
            </c:strRef>
          </c:cat>
          <c:val>
            <c:numRef>
              <c:f>MCO!$H$39:$H$43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4-8500-48C1-976E-58C115F3BF5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5"/>
        <c:overlap val="100"/>
        <c:axId val="-605456912"/>
        <c:axId val="-605459632"/>
      </c:barChart>
      <c:catAx>
        <c:axId val="-6054569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9632"/>
        <c:crosses val="autoZero"/>
        <c:auto val="1"/>
        <c:lblAlgn val="ctr"/>
        <c:lblOffset val="100"/>
        <c:noMultiLvlLbl val="0"/>
      </c:catAx>
      <c:valAx>
        <c:axId val="-6054596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691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12388906213457"/>
          <c:y val="7.8591222608801831E-2"/>
          <c:w val="0.16404037057249041"/>
          <c:h val="0.564089299884026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HOST FAMILY SERVICES (AFL) </a:t>
            </a:r>
          </a:p>
          <a:p>
            <a:pPr>
              <a:defRPr sz="1200"/>
            </a:pPr>
            <a:r>
              <a:rPr lang="en-US" sz="1200"/>
              <a:t>CLIENT SATISFACTION SURVEY COMPARISON</a:t>
            </a:r>
          </a:p>
        </c:rich>
      </c:tx>
      <c:layout>
        <c:manualLayout>
          <c:xMode val="edge"/>
          <c:yMode val="edge"/>
          <c:x val="0.22381698527107491"/>
          <c:y val="3.71402042711235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Comparison!$A$3</c:f>
              <c:strCache>
                <c:ptCount val="1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Comparison!$B$2:$D$2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Comparison!$B$3:$D$3</c:f>
              <c:numCache>
                <c:formatCode>0%</c:formatCode>
                <c:ptCount val="3"/>
                <c:pt idx="0">
                  <c:v>0.9</c:v>
                </c:pt>
                <c:pt idx="1">
                  <c:v>0.93</c:v>
                </c:pt>
                <c:pt idx="2">
                  <c:v>0.94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AA-40AC-94F1-E35DACD6919B}"/>
            </c:ext>
          </c:extLst>
        </c:ser>
        <c:ser>
          <c:idx val="3"/>
          <c:order val="1"/>
          <c:tx>
            <c:strRef>
              <c:f>Comparison!$A$4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Comparison!$B$2:$D$2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Comparison!$B$4:$D$4</c:f>
              <c:numCache>
                <c:formatCode>0%</c:formatCode>
                <c:ptCount val="3"/>
                <c:pt idx="0">
                  <c:v>0.1</c:v>
                </c:pt>
                <c:pt idx="1">
                  <c:v>7.0000000000000007E-2</c:v>
                </c:pt>
                <c:pt idx="2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AA-40AC-94F1-E35DACD6919B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Comparison!$B$2:$D$2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C9AA-40AC-94F1-E35DACD691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55280"/>
        <c:axId val="-605470512"/>
      </c:barChart>
      <c:catAx>
        <c:axId val="-6054552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70512"/>
        <c:crosses val="autoZero"/>
        <c:auto val="1"/>
        <c:lblAlgn val="ctr"/>
        <c:lblOffset val="100"/>
        <c:noMultiLvlLbl val="0"/>
      </c:catAx>
      <c:valAx>
        <c:axId val="-60547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52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3 YEAR EMPLOYEE/CONTRACTOR</a:t>
            </a:r>
            <a:r>
              <a:rPr lang="en-US" sz="1100" baseline="0"/>
              <a:t> SATISFACTION SURVEY COMPARISON</a:t>
            </a:r>
            <a:endParaRPr lang="en-US" sz="1100"/>
          </a:p>
        </c:rich>
      </c:tx>
      <c:layout>
        <c:manualLayout>
          <c:xMode val="edge"/>
          <c:yMode val="edge"/>
          <c:x val="0.14520805604834919"/>
          <c:y val="7.96019692607907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7977504035486866E-2"/>
          <c:y val="0.20438211421783289"/>
          <c:w val="0.66908056906286106"/>
          <c:h val="0.52914442769239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Comparison!$A$50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Comparison!$B$50:$H$50</c:f>
              <c:numCache>
                <c:formatCode>0%</c:formatCode>
                <c:ptCount val="7"/>
                <c:pt idx="0">
                  <c:v>0.9</c:v>
                </c:pt>
                <c:pt idx="1">
                  <c:v>0.93</c:v>
                </c:pt>
                <c:pt idx="2">
                  <c:v>0.97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F2-49FD-8C9D-34BC49AB1907}"/>
            </c:ext>
          </c:extLst>
        </c:ser>
        <c:ser>
          <c:idx val="1"/>
          <c:order val="1"/>
          <c:tx>
            <c:strRef>
              <c:f>Comparison!$A$51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Comparison!$B$51:$H$51</c:f>
              <c:numCache>
                <c:formatCode>0%</c:formatCode>
                <c:ptCount val="7"/>
                <c:pt idx="0">
                  <c:v>0.1</c:v>
                </c:pt>
                <c:pt idx="1">
                  <c:v>7.0000000000000007E-2</c:v>
                </c:pt>
                <c:pt idx="2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F2-49FD-8C9D-34BC49AB1907}"/>
            </c:ext>
          </c:extLst>
        </c:ser>
        <c:ser>
          <c:idx val="2"/>
          <c:order val="2"/>
          <c:tx>
            <c:strRef>
              <c:f>Comparison!$A$52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Comparison!$B$52:$H$52</c:f>
              <c:numCache>
                <c:formatCode>0%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50F2-49FD-8C9D-34BC49AB1907}"/>
            </c:ext>
          </c:extLst>
        </c:ser>
        <c:ser>
          <c:idx val="3"/>
          <c:order val="3"/>
          <c:tx>
            <c:strRef>
              <c:f>Comparison!$A$53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Comparison!$B$53:$H$53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3-50F2-49FD-8C9D-34BC49AB1907}"/>
            </c:ext>
          </c:extLst>
        </c:ser>
        <c:ser>
          <c:idx val="4"/>
          <c:order val="4"/>
          <c:tx>
            <c:strRef>
              <c:f>Comparison!$A$54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Comparison!$B$54:$H$54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50F2-49FD-8C9D-34BC49AB19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69968"/>
        <c:axId val="-605465072"/>
      </c:barChart>
      <c:catAx>
        <c:axId val="-6054699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5072"/>
        <c:crosses val="autoZero"/>
        <c:auto val="1"/>
        <c:lblAlgn val="ctr"/>
        <c:lblOffset val="100"/>
        <c:noMultiLvlLbl val="0"/>
      </c:catAx>
      <c:valAx>
        <c:axId val="-605465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996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002100418908236"/>
          <c:y val="0.32510013577776992"/>
          <c:w val="0.18857139643259507"/>
          <c:h val="0.299882399059194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89925954377654"/>
          <c:y val="0.21426330772097676"/>
          <c:w val="0.55757228517167057"/>
          <c:h val="0.658235046903127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Comparison!$A$144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Comparison!$B$143:$H$143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Comparison!$B$144:$H$144</c:f>
              <c:numCache>
                <c:formatCode>0%</c:formatCode>
                <c:ptCount val="7"/>
                <c:pt idx="0">
                  <c:v>0.6</c:v>
                </c:pt>
                <c:pt idx="1">
                  <c:v>0.7</c:v>
                </c:pt>
                <c:pt idx="2">
                  <c:v>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93-4AC7-84A6-8D8E5B4AF066}"/>
            </c:ext>
          </c:extLst>
        </c:ser>
        <c:ser>
          <c:idx val="1"/>
          <c:order val="1"/>
          <c:tx>
            <c:strRef>
              <c:f>Comparison!$A$145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Comparison!$B$143:$H$143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Comparison!$B$145:$H$145</c:f>
              <c:numCache>
                <c:formatCode>0%</c:formatCode>
                <c:ptCount val="7"/>
                <c:pt idx="0">
                  <c:v>0.4</c:v>
                </c:pt>
                <c:pt idx="1">
                  <c:v>0.3</c:v>
                </c:pt>
                <c:pt idx="2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93-4AC7-84A6-8D8E5B4AF066}"/>
            </c:ext>
          </c:extLst>
        </c:ser>
        <c:ser>
          <c:idx val="2"/>
          <c:order val="2"/>
          <c:tx>
            <c:strRef>
              <c:f>Comparison!$A$146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Comparison!$B$143:$H$143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Comparison!$B$146:$H$146</c:f>
              <c:numCache>
                <c:formatCode>0%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5B93-4AC7-84A6-8D8E5B4AF066}"/>
            </c:ext>
          </c:extLst>
        </c:ser>
        <c:ser>
          <c:idx val="3"/>
          <c:order val="3"/>
          <c:tx>
            <c:strRef>
              <c:f>Comparison!$A$147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Comparison!$B$143:$H$143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Comparison!$B$147:$H$147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3-5B93-4AC7-84A6-8D8E5B4AF066}"/>
            </c:ext>
          </c:extLst>
        </c:ser>
        <c:ser>
          <c:idx val="4"/>
          <c:order val="4"/>
          <c:tx>
            <c:strRef>
              <c:f>Comparison!$A$148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Comparison!$B$143:$H$143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Comparison!$B$148:$H$148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5B93-4AC7-84A6-8D8E5B4AF0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69424"/>
        <c:axId val="-605468880"/>
      </c:barChart>
      <c:catAx>
        <c:axId val="-605469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8880"/>
        <c:crosses val="autoZero"/>
        <c:auto val="1"/>
        <c:lblAlgn val="ctr"/>
        <c:lblOffset val="100"/>
        <c:noMultiLvlLbl val="0"/>
      </c:catAx>
      <c:valAx>
        <c:axId val="-60546888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9424"/>
        <c:crosses val="autoZero"/>
        <c:crossBetween val="between"/>
      </c:valAx>
      <c:spPr>
        <a:solidFill>
          <a:schemeClr val="accent1">
            <a:tint val="20000"/>
          </a:schemeClr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445964154577604"/>
          <c:y val="0.33400892864222936"/>
          <c:w val="0.18687157348574668"/>
          <c:h val="0.364207721768917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3 YEAR COMMUNITY INTEGRATION</a:t>
            </a:r>
            <a:r>
              <a:rPr lang="en-US" sz="1200" baseline="0"/>
              <a:t> </a:t>
            </a:r>
          </a:p>
          <a:p>
            <a:pPr>
              <a:defRPr sz="1200"/>
            </a:pPr>
            <a:r>
              <a:rPr lang="en-US" sz="1200"/>
              <a:t>CLIENT SATISFACTION SURVEY COMPARISON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Comparison!$I$3</c:f>
              <c:strCache>
                <c:ptCount val="1"/>
                <c:pt idx="0">
                  <c:v>Extremely Satisfied</c:v>
                </c:pt>
              </c:strCache>
            </c:strRef>
          </c:tx>
          <c:invertIfNegative val="0"/>
          <c:cat>
            <c:numRef>
              <c:f>Comparison!$J$2:$L$2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Comparison!$J$3:$L$3</c:f>
              <c:numCache>
                <c:formatCode>0%</c:formatCode>
                <c:ptCount val="3"/>
                <c:pt idx="0">
                  <c:v>0.83333333333333337</c:v>
                </c:pt>
                <c:pt idx="1">
                  <c:v>0.91666666666666663</c:v>
                </c:pt>
                <c:pt idx="2">
                  <c:v>0.91666666666666663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B1-40A1-8DC5-1F08D8FF9B21}"/>
            </c:ext>
          </c:extLst>
        </c:ser>
        <c:ser>
          <c:idx val="3"/>
          <c:order val="1"/>
          <c:tx>
            <c:strRef>
              <c:f>Comparison!$I$4</c:f>
              <c:strCache>
                <c:ptCount val="1"/>
                <c:pt idx="0">
                  <c:v>Satisfied</c:v>
                </c:pt>
              </c:strCache>
            </c:strRef>
          </c:tx>
          <c:invertIfNegative val="0"/>
          <c:cat>
            <c:numRef>
              <c:f>Comparison!$J$2:$L$2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Comparison!$J$4:$L$4</c:f>
              <c:numCache>
                <c:formatCode>0%</c:formatCode>
                <c:ptCount val="3"/>
                <c:pt idx="0">
                  <c:v>0.16666666666666666</c:v>
                </c:pt>
                <c:pt idx="1">
                  <c:v>8.3333333333333329E-2</c:v>
                </c:pt>
                <c:pt idx="2">
                  <c:v>8.3333333333333329E-2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B1-40A1-8DC5-1F08D8FF9B21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invertIfNegative val="0"/>
          <c:cat>
            <c:numRef>
              <c:f>Comparison!$J$2:$L$2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78B1-40A1-8DC5-1F08D8FF9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64528"/>
        <c:axId val="-605467792"/>
      </c:barChart>
      <c:catAx>
        <c:axId val="-6054645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605467792"/>
        <c:crosses val="autoZero"/>
        <c:auto val="1"/>
        <c:lblAlgn val="ctr"/>
        <c:lblOffset val="100"/>
        <c:noMultiLvlLbl val="0"/>
      </c:catAx>
      <c:valAx>
        <c:axId val="-60546779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low"/>
        <c:crossAx val="-605464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366" l="0.70000000000000062" r="0.70000000000000062" t="0.75000000000000366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RESPITE SERVICES </a:t>
            </a:r>
          </a:p>
          <a:p>
            <a:pPr>
              <a:defRPr sz="1200"/>
            </a:pPr>
            <a:r>
              <a:rPr lang="en-US" sz="1200"/>
              <a:t>CLIENT SATISFACTION SURVEY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68"/>
          <c:w val="0.68177753627119386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Comparison!$I$50</c:f>
              <c:strCache>
                <c:ptCount val="1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Comparison!$J$50:$L$50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62-4712-B2F2-38CEC3AB459E}"/>
            </c:ext>
          </c:extLst>
        </c:ser>
        <c:ser>
          <c:idx val="3"/>
          <c:order val="1"/>
          <c:tx>
            <c:strRef>
              <c:f>Comparison!$I$51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Comparison!$L$51:$M$51</c:f>
              <c:numCache>
                <c:formatCode>0%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1-7762-4712-B2F2-38CEC3AB459E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7762-4712-B2F2-38CEC3AB4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59088"/>
        <c:axId val="-605462896"/>
      </c:barChart>
      <c:catAx>
        <c:axId val="-6054590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2896"/>
        <c:crosses val="autoZero"/>
        <c:auto val="1"/>
        <c:lblAlgn val="ctr"/>
        <c:lblOffset val="100"/>
        <c:noMultiLvlLbl val="0"/>
      </c:catAx>
      <c:valAx>
        <c:axId val="-60546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908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7"/>
          <c:y val="0.34400096161129284"/>
          <c:w val="0.20800602141926641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3 YEAR</a:t>
            </a:r>
            <a:r>
              <a:rPr lang="en-US" sz="1200" b="1" baseline="0"/>
              <a:t> </a:t>
            </a:r>
            <a:r>
              <a:rPr lang="en-US" sz="1200" b="1"/>
              <a:t>PARENT/GUARDIAN SATISFACTION SURVEY COMPARISON</a:t>
            </a:r>
          </a:p>
        </c:rich>
      </c:tx>
      <c:layout>
        <c:manualLayout>
          <c:xMode val="edge"/>
          <c:yMode val="edge"/>
          <c:x val="0.1391781174412022"/>
          <c:y val="7.65550046955243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310868548838798E-2"/>
          <c:y val="0.18793123411540313"/>
          <c:w val="0.57980334291274149"/>
          <c:h val="0.5199807808761155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Comparison!$A$97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Comparison!$B$96:$D$96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Comparison!$B$97:$D$97</c:f>
              <c:numCache>
                <c:formatCode>0%</c:formatCode>
                <c:ptCount val="3"/>
                <c:pt idx="0">
                  <c:v>0.8666666666666667</c:v>
                </c:pt>
                <c:pt idx="1">
                  <c:v>0.9</c:v>
                </c:pt>
                <c:pt idx="2">
                  <c:v>0.93333333333333335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33-414E-903C-4EA89E1219E0}"/>
            </c:ext>
          </c:extLst>
        </c:ser>
        <c:ser>
          <c:idx val="1"/>
          <c:order val="1"/>
          <c:tx>
            <c:strRef>
              <c:f>Comparison!$A$98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Comparison!$B$96:$D$96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Comparison!$B$98:$D$98</c:f>
              <c:numCache>
                <c:formatCode>0%</c:formatCode>
                <c:ptCount val="3"/>
                <c:pt idx="0">
                  <c:v>0.13333333333333333</c:v>
                </c:pt>
                <c:pt idx="1">
                  <c:v>0.1</c:v>
                </c:pt>
                <c:pt idx="2">
                  <c:v>6.6666666666666666E-2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33-414E-903C-4EA89E1219E0}"/>
            </c:ext>
          </c:extLst>
        </c:ser>
        <c:ser>
          <c:idx val="2"/>
          <c:order val="2"/>
          <c:tx>
            <c:strRef>
              <c:f>Comparison!$A$99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Comparison!$B$96:$D$96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Comparison!$B$99:$D$99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F633-414E-903C-4EA89E1219E0}"/>
            </c:ext>
          </c:extLst>
        </c:ser>
        <c:ser>
          <c:idx val="3"/>
          <c:order val="3"/>
          <c:tx>
            <c:strRef>
              <c:f>Comparison!$A$100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Comparison!$B$96:$D$96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Comparison!$B$100:$D$100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3-F633-414E-903C-4EA89E1219E0}"/>
            </c:ext>
          </c:extLst>
        </c:ser>
        <c:ser>
          <c:idx val="4"/>
          <c:order val="4"/>
          <c:tx>
            <c:strRef>
              <c:f>Comparison!$A$101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Comparison!$B$96:$D$96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Comparison!$B$101:$D$101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4-F633-414E-903C-4EA89E121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61264"/>
        <c:axId val="-605462352"/>
      </c:barChart>
      <c:catAx>
        <c:axId val="-60546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2352"/>
        <c:crosses val="autoZero"/>
        <c:auto val="1"/>
        <c:lblAlgn val="ctr"/>
        <c:lblOffset val="100"/>
        <c:noMultiLvlLbl val="0"/>
      </c:catAx>
      <c:valAx>
        <c:axId val="-605462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1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7806977073855965"/>
          <c:y val="0.27416813618954594"/>
          <c:w val="0.2140909227590414"/>
          <c:h val="0.29108850976961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SUPPORTED</a:t>
            </a:r>
            <a:r>
              <a:rPr lang="en-US" sz="1200" baseline="0"/>
              <a:t> LIVING</a:t>
            </a:r>
            <a:r>
              <a:rPr lang="en-US" sz="1200"/>
              <a:t> SERVICES </a:t>
            </a:r>
          </a:p>
          <a:p>
            <a:pPr>
              <a:defRPr sz="1200"/>
            </a:pPr>
            <a:r>
              <a:rPr lang="en-US" sz="1200"/>
              <a:t>CLIENT SATISFACTION SURVEY COMPARISON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68"/>
          <c:w val="0.68177753627119386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Comparison!$I$50</c:f>
              <c:strCache>
                <c:ptCount val="1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Comparison!$J$50:$L$50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75-406F-999C-8EFCBD2166DD}"/>
            </c:ext>
          </c:extLst>
        </c:ser>
        <c:ser>
          <c:idx val="3"/>
          <c:order val="1"/>
          <c:tx>
            <c:strRef>
              <c:f>Comparison!$I$51</c:f>
              <c:strCache>
                <c:ptCount val="1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Comparison!$L$51:$M$51</c:f>
              <c:numCache>
                <c:formatCode>0%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1-C575-406F-999C-8EFCBD2166DD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Comparison!$J$49:$L$49</c:f>
              <c:numCache>
                <c:formatCode>0</c:formatCode>
                <c:ptCount val="3"/>
                <c:pt idx="0" formatCode="General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C575-406F-999C-8EFCBD216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-605459088"/>
        <c:axId val="-605462896"/>
      </c:barChart>
      <c:catAx>
        <c:axId val="-6054590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62896"/>
        <c:crosses val="autoZero"/>
        <c:auto val="1"/>
        <c:lblAlgn val="ctr"/>
        <c:lblOffset val="100"/>
        <c:noMultiLvlLbl val="0"/>
      </c:catAx>
      <c:valAx>
        <c:axId val="-60546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0545908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7"/>
          <c:y val="0.34400096161129284"/>
          <c:w val="0.20800602141926641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66" l="0.70000000000000062" r="0.70000000000000062" t="0.75000000000000366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3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27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13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127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13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127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12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2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2">
      <a:schemeClr val="dk1"/>
    </cs:effectRef>
    <cs:fontRef idx="minor">
      <a:schemeClr val="tx1"/>
    </cs:fontRef>
  </cs:dataPoint3D>
  <cs:dataPointLine>
    <cs:lnRef idx="1">
      <cs:styleClr val="auto"/>
    </cs:lnRef>
    <cs:lineWidthScale>5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2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2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2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13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120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2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2">
      <a:schemeClr val="dk1"/>
    </cs:effectRef>
    <cs:fontRef idx="minor">
      <a:schemeClr val="tx1"/>
    </cs:fontRef>
  </cs:dataPoint3D>
  <cs:dataPointLine>
    <cs:lnRef idx="1">
      <cs:styleClr val="auto"/>
    </cs:lnRef>
    <cs:lineWidthScale>5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2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2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2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13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1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 mods="ignoreCSTransforms">
      <cs:styleClr val="0">
        <a:shade val="25000"/>
      </cs:styl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 mods="ignoreCSTransforms">
      <cs:styleClr val="0">
        <a:tint val="25000"/>
      </cs:styl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140">
  <cs:axisTitle>
    <cs:lnRef idx="0"/>
    <cs:fillRef idx="0"/>
    <cs:effectRef idx="0"/>
    <cs:fontRef idx="minor">
      <a:schemeClr val="dk1"/>
    </cs:fontRef>
    <cs:defRPr sz="1000" b="1" kern="1200"/>
  </cs:axisTitle>
  <cs:category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categoryAxis>
  <cs:chartArea>
    <cs:lnRef idx="1">
      <a:schemeClr val="dk1">
        <a:tint val="75000"/>
      </a:schemeClr>
    </cs:lnRef>
    <cs:fillRef idx="1">
      <a:schemeClr val="lt1"/>
    </cs:fillRef>
    <cs:effectRef idx="0"/>
    <cs:fontRef idx="minor">
      <a:schemeClr val="dk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dk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1" mods="ignoreCSTransforms">
      <cs:styleClr val="0">
        <a:shade val="50000"/>
      </cs:styleClr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>
  <cs:dataPoint3D>
    <cs:lnRef idx="1" mods="ignoreCSTransforms">
      <cs:styleClr val="0">
        <a:shade val="50000"/>
      </cs:styleClr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3D>
  <cs:dataPointLine>
    <cs:lnRef idx="1">
      <cs:styleClr val="auto"/>
    </cs:lnRef>
    <cs:lineWidthScale>5</cs:lineWidthScale>
    <cs:fillRef idx="0"/>
    <cs:effectRef idx="0"/>
    <cs:fontRef idx="minor">
      <a:schemeClr val="dk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dk1"/>
    </cs:fontRef>
    <cs:spPr>
      <a:ln>
        <a:round/>
      </a:ln>
    </cs:spPr>
  </cs:dataPointWireframe>
  <cs:dataTable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dataTable>
  <cs:downBar>
    <cs:lnRef idx="1" mods="ignoreCSTransforms">
      <cs:styleClr val="0">
        <a:shade val="25000"/>
      </cs:styleClr>
    </cs:lnRef>
    <cs:fillRef idx="1" mods="ignoreCSTransforms">
      <cs:styleClr val="0">
        <a:shade val="25000"/>
      </cs:styleClr>
    </cs:fillRef>
    <cs:effectRef idx="0"/>
    <cs:fontRef idx="minor">
      <a:schemeClr val="dk1"/>
    </cs:fontRef>
    <cs:spPr>
      <a:ln>
        <a:round/>
      </a:ln>
    </cs:spPr>
  </cs:downBar>
  <cs:drop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dropLine>
  <cs:errorBar>
    <cs:lnRef idx="1">
      <a:schemeClr val="dk1"/>
    </cs:lnRef>
    <cs:fillRef idx="1">
      <a:schemeClr val="dk1"/>
    </cs:fillRef>
    <cs:effectRef idx="0"/>
    <cs:fontRef idx="minor">
      <a:schemeClr val="dk1"/>
    </cs:fontRef>
    <cs:spPr>
      <a:ln>
        <a:round/>
      </a:ln>
    </cs:spPr>
  </cs:errorBar>
  <cs:floor>
    <cs:lnRef idx="1">
      <a:schemeClr val="dk1">
        <a:tint val="75000"/>
      </a:schemeClr>
    </cs:lnRef>
    <cs:fillRef idx="1" mods="ignoreCSTransforms">
      <cs:styleClr val="0">
        <a:tint val="20000"/>
      </cs:styleClr>
    </cs:fillRef>
    <cs:effectRef idx="0"/>
    <cs:fontRef idx="minor">
      <a:schemeClr val="dk1"/>
    </cs:fontRef>
    <cs:spPr>
      <a:ln>
        <a:round/>
      </a:ln>
    </cs:spPr>
  </cs:floor>
  <cs:gridlineMajor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</cs:gridlineMajor>
  <cs:gridlineMinor>
    <cs:lnRef idx="1">
      <a:schemeClr val="dk1">
        <a:tint val="50000"/>
      </a:schemeClr>
    </cs:lnRef>
    <cs:fillRef idx="0"/>
    <cs:effectRef idx="0"/>
    <cs:fontRef idx="minor">
      <a:schemeClr val="dk1"/>
    </cs:fontRef>
    <cs:spPr>
      <a:ln>
        <a:round/>
      </a:ln>
    </cs:spPr>
  </cs:gridlineMinor>
  <cs:hiLo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hiLoLine>
  <cs:leader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leaderLine>
  <cs:legend>
    <cs:lnRef idx="0"/>
    <cs:fillRef idx="0"/>
    <cs:effectRef idx="0"/>
    <cs:fontRef idx="minor">
      <a:schemeClr val="dk1"/>
    </cs:fontRef>
    <cs:defRPr sz="1000" kern="1200"/>
  </cs:legend>
  <cs:plotArea>
    <cs:lnRef idx="0"/>
    <cs:fillRef idx="1" mods="ignoreCSTransforms">
      <cs:styleClr val="0">
        <a:tint val="20000"/>
      </cs:styleClr>
    </cs:fillRef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seriesAxis>
  <cs:series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seriesLine>
  <cs:title>
    <cs:lnRef idx="0"/>
    <cs:fillRef idx="0"/>
    <cs:effectRef idx="0"/>
    <cs:fontRef idx="minor">
      <a:schemeClr val="dk1"/>
    </cs:fontRef>
    <cs:defRPr sz="1800" b="1" kern="1200"/>
  </cs:title>
  <cs:trendline>
    <cs:lnRef idx="1">
      <a:schemeClr val="dk1"/>
    </cs:lnRef>
    <cs:fillRef idx="0"/>
    <cs:effectRef idx="0"/>
    <cs:fontRef idx="minor">
      <a:schemeClr val="dk1"/>
    </cs:fontRef>
    <cs:spPr>
      <a:ln cap="rnd">
        <a:round/>
      </a:ln>
    </cs:spPr>
  </cs:trendline>
  <cs:trendlineLabel>
    <cs:lnRef idx="0"/>
    <cs:fillRef idx="0"/>
    <cs:effectRef idx="0"/>
    <cs:fontRef idx="minor">
      <a:schemeClr val="dk1"/>
    </cs:fontRef>
    <cs:defRPr sz="1000" kern="1200"/>
  </cs:trendlineLabel>
  <cs:upBar>
    <cs:lnRef idx="1" mods="ignoreCSTransforms">
      <cs:styleClr val="0">
        <a:shade val="25000"/>
      </cs:styleClr>
    </cs:lnRef>
    <cs:fillRef idx="1">
      <a:schemeClr val="lt1"/>
    </cs:fillRef>
    <cs:effectRef idx="0"/>
    <cs:fontRef idx="minor">
      <a:schemeClr val="dk1"/>
    </cs:fontRef>
    <cs:spPr>
      <a:ln>
        <a:round/>
      </a:ln>
    </cs:spPr>
  </cs:upBar>
  <cs:value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valueAxis>
  <cs:wall>
    <cs:lnRef idx="0"/>
    <cs:fillRef idx="1" mods="ignoreCSTransforms">
      <cs:styleClr val="0">
        <a:tint val="20000"/>
      </cs:styleClr>
    </cs:fillRef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7" Type="http://schemas.openxmlformats.org/officeDocument/2006/relationships/chart" Target="../charts/chart27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71</xdr:row>
      <xdr:rowOff>0</xdr:rowOff>
    </xdr:from>
    <xdr:to>
      <xdr:col>8</xdr:col>
      <xdr:colOff>438150</xdr:colOff>
      <xdr:row>73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467475" y="13554075"/>
          <a:ext cx="1095375" cy="514350"/>
        </a:xfrm>
        <a:prstGeom prst="rect">
          <a:avLst/>
        </a:prstGeom>
        <a:solidFill>
          <a:schemeClr val="accent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 3</a:t>
          </a:r>
        </a:p>
        <a:p>
          <a:r>
            <a:rPr lang="en-US" sz="1100"/>
            <a:t>Received</a:t>
          </a:r>
          <a:r>
            <a:rPr lang="en-US" sz="1100" baseline="0"/>
            <a:t>  3</a:t>
          </a:r>
          <a:endParaRPr lang="en-US" sz="1100"/>
        </a:p>
      </xdr:txBody>
    </xdr:sp>
    <xdr:clientData/>
  </xdr:twoCellAnchor>
  <xdr:twoCellAnchor>
    <xdr:from>
      <xdr:col>0</xdr:col>
      <xdr:colOff>647699</xdr:colOff>
      <xdr:row>81</xdr:row>
      <xdr:rowOff>171450</xdr:rowOff>
    </xdr:from>
    <xdr:to>
      <xdr:col>6</xdr:col>
      <xdr:colOff>28574</xdr:colOff>
      <xdr:row>96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45720</xdr:colOff>
      <xdr:row>7</xdr:row>
      <xdr:rowOff>99060</xdr:rowOff>
    </xdr:from>
    <xdr:to>
      <xdr:col>8</xdr:col>
      <xdr:colOff>403860</xdr:colOff>
      <xdr:row>10</xdr:row>
      <xdr:rowOff>38100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513195" y="1442085"/>
          <a:ext cx="1015365" cy="51054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- 4</a:t>
          </a:r>
        </a:p>
        <a:p>
          <a:r>
            <a:rPr lang="en-US" sz="1100"/>
            <a:t>Received- 4</a:t>
          </a:r>
        </a:p>
      </xdr:txBody>
    </xdr:sp>
    <xdr:clientData/>
  </xdr:twoCellAnchor>
  <xdr:twoCellAnchor>
    <xdr:from>
      <xdr:col>1</xdr:col>
      <xdr:colOff>0</xdr:colOff>
      <xdr:row>16</xdr:row>
      <xdr:rowOff>22860</xdr:rowOff>
    </xdr:from>
    <xdr:to>
      <xdr:col>6</xdr:col>
      <xdr:colOff>15240</xdr:colOff>
      <xdr:row>31</xdr:row>
      <xdr:rowOff>22860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7620</xdr:colOff>
      <xdr:row>49</xdr:row>
      <xdr:rowOff>160020</xdr:rowOff>
    </xdr:from>
    <xdr:to>
      <xdr:col>6</xdr:col>
      <xdr:colOff>38100</xdr:colOff>
      <xdr:row>64</xdr:row>
      <xdr:rowOff>160020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445770</xdr:colOff>
      <xdr:row>49</xdr:row>
      <xdr:rowOff>180975</xdr:rowOff>
    </xdr:from>
    <xdr:to>
      <xdr:col>8</xdr:col>
      <xdr:colOff>93345</xdr:colOff>
      <xdr:row>52</xdr:row>
      <xdr:rowOff>89535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256020" y="9534525"/>
          <a:ext cx="962025" cy="48006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</a:t>
          </a:r>
          <a:r>
            <a:rPr lang="en-US" sz="1100" baseline="0"/>
            <a:t> 3</a:t>
          </a:r>
          <a:endParaRPr lang="en-US" sz="1100"/>
        </a:p>
        <a:p>
          <a:r>
            <a:rPr lang="en-US" sz="1100"/>
            <a:t>Received  3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71</xdr:row>
      <xdr:rowOff>0</xdr:rowOff>
    </xdr:from>
    <xdr:to>
      <xdr:col>8</xdr:col>
      <xdr:colOff>438150</xdr:colOff>
      <xdr:row>73</xdr:row>
      <xdr:rowOff>133350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6457950" y="13554075"/>
          <a:ext cx="1095375" cy="514350"/>
        </a:xfrm>
        <a:prstGeom prst="rect">
          <a:avLst/>
        </a:prstGeom>
        <a:solidFill>
          <a:schemeClr val="accent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 3</a:t>
          </a:r>
        </a:p>
        <a:p>
          <a:r>
            <a:rPr lang="en-US" sz="1100"/>
            <a:t>Received</a:t>
          </a:r>
          <a:r>
            <a:rPr lang="en-US" sz="1100" baseline="0"/>
            <a:t>  3</a:t>
          </a:r>
          <a:endParaRPr lang="en-US" sz="1100"/>
        </a:p>
      </xdr:txBody>
    </xdr:sp>
    <xdr:clientData/>
  </xdr:twoCellAnchor>
  <xdr:twoCellAnchor>
    <xdr:from>
      <xdr:col>0</xdr:col>
      <xdr:colOff>647699</xdr:colOff>
      <xdr:row>80</xdr:row>
      <xdr:rowOff>171450</xdr:rowOff>
    </xdr:from>
    <xdr:to>
      <xdr:col>6</xdr:col>
      <xdr:colOff>28574</xdr:colOff>
      <xdr:row>95</xdr:row>
      <xdr:rowOff>57150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45720</xdr:colOff>
      <xdr:row>7</xdr:row>
      <xdr:rowOff>99060</xdr:rowOff>
    </xdr:from>
    <xdr:to>
      <xdr:col>8</xdr:col>
      <xdr:colOff>403860</xdr:colOff>
      <xdr:row>10</xdr:row>
      <xdr:rowOff>38100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6484620" y="20261580"/>
          <a:ext cx="998220" cy="48768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3 </a:t>
          </a:r>
        </a:p>
        <a:p>
          <a:r>
            <a:rPr lang="en-US" sz="1100"/>
            <a:t>Received 3</a:t>
          </a:r>
        </a:p>
      </xdr:txBody>
    </xdr:sp>
    <xdr:clientData/>
  </xdr:twoCellAnchor>
  <xdr:twoCellAnchor>
    <xdr:from>
      <xdr:col>1</xdr:col>
      <xdr:colOff>0</xdr:colOff>
      <xdr:row>16</xdr:row>
      <xdr:rowOff>22860</xdr:rowOff>
    </xdr:from>
    <xdr:to>
      <xdr:col>6</xdr:col>
      <xdr:colOff>15240</xdr:colOff>
      <xdr:row>31</xdr:row>
      <xdr:rowOff>22860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7620</xdr:colOff>
      <xdr:row>49</xdr:row>
      <xdr:rowOff>160020</xdr:rowOff>
    </xdr:from>
    <xdr:to>
      <xdr:col>6</xdr:col>
      <xdr:colOff>38100</xdr:colOff>
      <xdr:row>64</xdr:row>
      <xdr:rowOff>160020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7620</xdr:colOff>
      <xdr:row>40</xdr:row>
      <xdr:rowOff>152400</xdr:rowOff>
    </xdr:from>
    <xdr:to>
      <xdr:col>8</xdr:col>
      <xdr:colOff>312420</xdr:colOff>
      <xdr:row>43</xdr:row>
      <xdr:rowOff>60960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6446520" y="26380440"/>
          <a:ext cx="944880" cy="45720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</a:t>
          </a:r>
          <a:r>
            <a:rPr lang="en-US" sz="1100" baseline="0"/>
            <a:t> 3</a:t>
          </a:r>
          <a:endParaRPr lang="en-US" sz="1100"/>
        </a:p>
        <a:p>
          <a:r>
            <a:rPr lang="en-US" sz="1100"/>
            <a:t>Received  3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71</xdr:row>
      <xdr:rowOff>0</xdr:rowOff>
    </xdr:from>
    <xdr:to>
      <xdr:col>8</xdr:col>
      <xdr:colOff>438150</xdr:colOff>
      <xdr:row>73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6457950" y="13554075"/>
          <a:ext cx="1095375" cy="514350"/>
        </a:xfrm>
        <a:prstGeom prst="rect">
          <a:avLst/>
        </a:prstGeom>
        <a:solidFill>
          <a:schemeClr val="accent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</a:t>
          </a:r>
          <a:r>
            <a:rPr lang="en-US" sz="1100" baseline="0"/>
            <a:t>  </a:t>
          </a:r>
          <a:r>
            <a:rPr lang="en-US" sz="1100"/>
            <a:t>1</a:t>
          </a:r>
        </a:p>
        <a:p>
          <a:r>
            <a:rPr lang="en-US" sz="1100"/>
            <a:t>Received</a:t>
          </a:r>
          <a:r>
            <a:rPr lang="en-US" sz="1100" baseline="0"/>
            <a:t>  1</a:t>
          </a:r>
          <a:endParaRPr lang="en-US" sz="1100"/>
        </a:p>
      </xdr:txBody>
    </xdr:sp>
    <xdr:clientData/>
  </xdr:twoCellAnchor>
  <xdr:twoCellAnchor>
    <xdr:from>
      <xdr:col>0</xdr:col>
      <xdr:colOff>647699</xdr:colOff>
      <xdr:row>77</xdr:row>
      <xdr:rowOff>171450</xdr:rowOff>
    </xdr:from>
    <xdr:to>
      <xdr:col>6</xdr:col>
      <xdr:colOff>28574</xdr:colOff>
      <xdr:row>92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45720</xdr:colOff>
      <xdr:row>7</xdr:row>
      <xdr:rowOff>99060</xdr:rowOff>
    </xdr:from>
    <xdr:to>
      <xdr:col>8</xdr:col>
      <xdr:colOff>403860</xdr:colOff>
      <xdr:row>10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6503670" y="1442085"/>
          <a:ext cx="1015365" cy="51054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 baseline="0"/>
            <a:t>Sent 1</a:t>
          </a:r>
          <a:endParaRPr lang="en-US" sz="1100"/>
        </a:p>
        <a:p>
          <a:r>
            <a:rPr lang="en-US" sz="1100"/>
            <a:t>Received 1</a:t>
          </a:r>
        </a:p>
      </xdr:txBody>
    </xdr:sp>
    <xdr:clientData/>
  </xdr:twoCellAnchor>
  <xdr:twoCellAnchor>
    <xdr:from>
      <xdr:col>1</xdr:col>
      <xdr:colOff>0</xdr:colOff>
      <xdr:row>13</xdr:row>
      <xdr:rowOff>22860</xdr:rowOff>
    </xdr:from>
    <xdr:to>
      <xdr:col>6</xdr:col>
      <xdr:colOff>15240</xdr:colOff>
      <xdr:row>28</xdr:row>
      <xdr:rowOff>22860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7620</xdr:colOff>
      <xdr:row>43</xdr:row>
      <xdr:rowOff>160020</xdr:rowOff>
    </xdr:from>
    <xdr:to>
      <xdr:col>6</xdr:col>
      <xdr:colOff>38100</xdr:colOff>
      <xdr:row>58</xdr:row>
      <xdr:rowOff>160020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7620</xdr:colOff>
      <xdr:row>37</xdr:row>
      <xdr:rowOff>152400</xdr:rowOff>
    </xdr:from>
    <xdr:to>
      <xdr:col>8</xdr:col>
      <xdr:colOff>312420</xdr:colOff>
      <xdr:row>40</xdr:row>
      <xdr:rowOff>60960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6465570" y="7791450"/>
          <a:ext cx="962025" cy="48006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Sent </a:t>
          </a:r>
          <a:r>
            <a:rPr lang="en-US" sz="1100" baseline="0"/>
            <a:t> 1</a:t>
          </a:r>
          <a:endParaRPr lang="en-US" sz="1100"/>
        </a:p>
        <a:p>
          <a:r>
            <a:rPr lang="en-US" sz="1100"/>
            <a:t>Received  1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11907</xdr:colOff>
      <xdr:row>81</xdr:row>
      <xdr:rowOff>11905</xdr:rowOff>
    </xdr:from>
    <xdr:to>
      <xdr:col>6</xdr:col>
      <xdr:colOff>1047750</xdr:colOff>
      <xdr:row>99</xdr:row>
      <xdr:rowOff>35718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16932</xdr:colOff>
      <xdr:row>15</xdr:row>
      <xdr:rowOff>25400</xdr:rowOff>
    </xdr:from>
    <xdr:to>
      <xdr:col>7</xdr:col>
      <xdr:colOff>8466</xdr:colOff>
      <xdr:row>29</xdr:row>
      <xdr:rowOff>160866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82549</xdr:colOff>
      <xdr:row>48</xdr:row>
      <xdr:rowOff>179917</xdr:rowOff>
    </xdr:from>
    <xdr:to>
      <xdr:col>6</xdr:col>
      <xdr:colOff>996949</xdr:colOff>
      <xdr:row>67</xdr:row>
      <xdr:rowOff>84667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0.81947</cdr:x>
      <cdr:y>0.13487</cdr:y>
    </cdr:from>
    <cdr:to>
      <cdr:x>0.96957</cdr:x>
      <cdr:y>0.32491</cdr:y>
    </cdr:to>
    <cdr:sp macro="" textlink="">
      <cdr:nvSpPr>
        <cdr:cNvPr id="2" name="TextBox 8"/>
        <cdr:cNvSpPr txBox="1"/>
      </cdr:nvSpPr>
      <cdr:spPr>
        <a:xfrm xmlns:a="http://schemas.openxmlformats.org/drawingml/2006/main">
          <a:off x="5653505" y="465671"/>
          <a:ext cx="1035541" cy="65617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6"/>
        </a:solidFill>
        <a:ln xmlns:a="http://schemas.openxmlformats.org/drawingml/2006/main" w="9525" cmpd="sng">
          <a:solidFill>
            <a:sysClr val="window" lastClr="FFFFFF">
              <a:shade val="50000"/>
            </a:sysClr>
          </a:solidFill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r>
            <a:rPr lang="en-US" sz="1100"/>
            <a:t>Sent 8 Received 8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0.84841</cdr:x>
      <cdr:y>0.07099</cdr:y>
    </cdr:from>
    <cdr:to>
      <cdr:x>0.99144</cdr:x>
      <cdr:y>0.26852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875867" y="194734"/>
          <a:ext cx="990601" cy="541866"/>
        </a:xfrm>
        <a:prstGeom xmlns:a="http://schemas.openxmlformats.org/drawingml/2006/main" prst="rect">
          <a:avLst/>
        </a:prstGeom>
        <a:solidFill xmlns:a="http://schemas.openxmlformats.org/drawingml/2006/main">
          <a:schemeClr val="tx2">
            <a:lumMod val="40000"/>
            <a:lumOff val="60000"/>
          </a:schemeClr>
        </a:solidFill>
        <a:ln xmlns:a="http://schemas.openxmlformats.org/drawingml/2006/main">
          <a:solidFill>
            <a:schemeClr val="tx2">
              <a:lumMod val="40000"/>
              <a:lumOff val="60000"/>
            </a:schemeClr>
          </a:solidFill>
        </a:ln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sz="1100"/>
            <a:t>Sent</a:t>
          </a:r>
          <a:r>
            <a:rPr lang="en-US" sz="1100" baseline="0"/>
            <a:t>  </a:t>
          </a:r>
          <a:r>
            <a:rPr lang="en-US" sz="1100"/>
            <a:t>9</a:t>
          </a:r>
        </a:p>
        <a:p xmlns:a="http://schemas.openxmlformats.org/drawingml/2006/main">
          <a:r>
            <a:rPr lang="en-US" sz="1100"/>
            <a:t>Received </a:t>
          </a:r>
          <a:r>
            <a:rPr lang="en-US" sz="1100" baseline="0"/>
            <a:t> </a:t>
          </a:r>
          <a:r>
            <a:rPr lang="en-US" sz="1100"/>
            <a:t>9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0.7995</cdr:x>
      <cdr:y>0.14598</cdr:y>
    </cdr:from>
    <cdr:to>
      <cdr:x>0.97509</cdr:x>
      <cdr:y>0.33425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418664" y="514463"/>
          <a:ext cx="1190073" cy="663510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60000"/>
            <a:lumOff val="40000"/>
          </a:schemeClr>
        </a:solidFill>
        <a:ln xmlns:a="http://schemas.openxmlformats.org/drawingml/2006/main">
          <a:solidFill>
            <a:schemeClr val="bg1">
              <a:lumMod val="85000"/>
            </a:schemeClr>
          </a:solidFill>
        </a:ln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sz="1100" baseline="0"/>
            <a:t>Mailed  8</a:t>
          </a:r>
        </a:p>
        <a:p xmlns:a="http://schemas.openxmlformats.org/drawingml/2006/main">
          <a:r>
            <a:rPr lang="en-US" sz="1100" baseline="0"/>
            <a:t>Received   8</a:t>
          </a:r>
          <a:endParaRPr lang="en-US" sz="1100"/>
        </a:p>
      </cdr:txBody>
    </cdr:sp>
  </cdr:relSizeAnchor>
  <cdr:relSizeAnchor xmlns:cdr="http://schemas.openxmlformats.org/drawingml/2006/chartDrawing">
    <cdr:from>
      <cdr:x>0.10921</cdr:x>
      <cdr:y>0.02853</cdr:y>
    </cdr:from>
    <cdr:to>
      <cdr:x>0.75503</cdr:x>
      <cdr:y>0.13664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741687" y="100534"/>
          <a:ext cx="4385940" cy="3810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400" b="1"/>
            <a:t>2019 Employee/Contractor</a:t>
          </a:r>
          <a:r>
            <a:rPr lang="en-US" sz="1400" b="1" baseline="0"/>
            <a:t> Satisfaction Survey Results</a:t>
          </a:r>
          <a:endParaRPr lang="en-US" sz="1400" b="1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10</xdr:row>
      <xdr:rowOff>123825</xdr:rowOff>
    </xdr:from>
    <xdr:to>
      <xdr:col>8</xdr:col>
      <xdr:colOff>1019175</xdr:colOff>
      <xdr:row>28</xdr:row>
      <xdr:rowOff>57150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53340</xdr:colOff>
      <xdr:row>42</xdr:row>
      <xdr:rowOff>76200</xdr:rowOff>
    </xdr:from>
    <xdr:to>
      <xdr:col>9</xdr:col>
      <xdr:colOff>60960</xdr:colOff>
      <xdr:row>61</xdr:row>
      <xdr:rowOff>76200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66674</xdr:colOff>
      <xdr:row>76</xdr:row>
      <xdr:rowOff>76199</xdr:rowOff>
    </xdr:from>
    <xdr:to>
      <xdr:col>8</xdr:col>
      <xdr:colOff>981074</xdr:colOff>
      <xdr:row>94</xdr:row>
      <xdr:rowOff>114300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628650</xdr:colOff>
      <xdr:row>11</xdr:row>
      <xdr:rowOff>76201</xdr:rowOff>
    </xdr:from>
    <xdr:to>
      <xdr:col>7</xdr:col>
      <xdr:colOff>85725</xdr:colOff>
      <xdr:row>12</xdr:row>
      <xdr:rowOff>114301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981200" y="2600326"/>
          <a:ext cx="32099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2018 Parent/Guardian</a:t>
          </a:r>
          <a:r>
            <a:rPr lang="en-US" sz="1100" b="1" baseline="0"/>
            <a:t> Satisfaction Survey Results</a:t>
          </a:r>
          <a:endParaRPr lang="en-US" sz="1100" b="1"/>
        </a:p>
      </xdr:txBody>
    </xdr:sp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0.76662</cdr:x>
      <cdr:y>0.06667</cdr:y>
    </cdr:from>
    <cdr:to>
      <cdr:x>0.97878</cdr:x>
      <cdr:y>0.25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130040" y="182880"/>
          <a:ext cx="1143000" cy="502920"/>
        </a:xfrm>
        <a:prstGeom xmlns:a="http://schemas.openxmlformats.org/drawingml/2006/main" prst="rect">
          <a:avLst/>
        </a:prstGeom>
        <a:solidFill xmlns:a="http://schemas.openxmlformats.org/drawingml/2006/main">
          <a:schemeClr val="tx2">
            <a:lumMod val="40000"/>
            <a:lumOff val="60000"/>
          </a:schemeClr>
        </a:solidFill>
        <a:ln xmlns:a="http://schemas.openxmlformats.org/drawingml/2006/main">
          <a:solidFill>
            <a:schemeClr val="bg1">
              <a:lumMod val="85000"/>
            </a:schemeClr>
          </a:solidFill>
        </a:ln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sz="1100"/>
            <a:t>Sent</a:t>
          </a:r>
          <a:r>
            <a:rPr lang="en-US" sz="1100" baseline="0"/>
            <a:t> </a:t>
          </a:r>
          <a:r>
            <a:rPr lang="en-US" sz="1100"/>
            <a:t> 5</a:t>
          </a:r>
        </a:p>
        <a:p xmlns:a="http://schemas.openxmlformats.org/drawingml/2006/main">
          <a:r>
            <a:rPr lang="en-US" sz="1100"/>
            <a:t>Received </a:t>
          </a:r>
          <a:r>
            <a:rPr lang="en-US" sz="1100" baseline="0"/>
            <a:t> </a:t>
          </a:r>
          <a:r>
            <a:rPr lang="en-US" sz="1100"/>
            <a:t>5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0.78045</cdr:x>
      <cdr:y>0.05</cdr:y>
    </cdr:from>
    <cdr:to>
      <cdr:x>0.95609</cdr:x>
      <cdr:y>0.20833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198620" y="137160"/>
          <a:ext cx="944880" cy="434340"/>
        </a:xfrm>
        <a:prstGeom xmlns:a="http://schemas.openxmlformats.org/drawingml/2006/main" prst="rect">
          <a:avLst/>
        </a:prstGeom>
        <a:solidFill xmlns:a="http://schemas.openxmlformats.org/drawingml/2006/main">
          <a:schemeClr val="tx2">
            <a:lumMod val="40000"/>
            <a:lumOff val="60000"/>
          </a:schemeClr>
        </a:solidFill>
        <a:ln xmlns:a="http://schemas.openxmlformats.org/drawingml/2006/main">
          <a:solidFill>
            <a:schemeClr val="tx2">
              <a:lumMod val="40000"/>
              <a:lumOff val="60000"/>
            </a:schemeClr>
          </a:solidFill>
        </a:ln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sz="1100"/>
            <a:t>Sent</a:t>
          </a:r>
          <a:r>
            <a:rPr lang="en-US" sz="1100" baseline="0"/>
            <a:t> 4</a:t>
          </a:r>
          <a:endParaRPr lang="en-US" sz="1100"/>
        </a:p>
        <a:p xmlns:a="http://schemas.openxmlformats.org/drawingml/2006/main">
          <a:r>
            <a:rPr lang="en-US" sz="1100"/>
            <a:t>Received  4</a:t>
          </a:r>
        </a:p>
      </cdr:txBody>
    </cdr:sp>
  </cdr:relSizeAnchor>
  <cdr:relSizeAnchor xmlns:cdr="http://schemas.openxmlformats.org/drawingml/2006/chartDrawing">
    <cdr:from>
      <cdr:x>0.10871</cdr:x>
      <cdr:y>0.02333</cdr:y>
    </cdr:from>
    <cdr:to>
      <cdr:x>0.80984</cdr:x>
      <cdr:y>0.13227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84835" y="84439"/>
          <a:ext cx="3771900" cy="3942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2019 Parent/Guardian</a:t>
          </a:r>
          <a:r>
            <a:rPr lang="en-US" sz="1100" b="1" baseline="0"/>
            <a:t> Satisfaction Survey Results</a:t>
          </a:r>
          <a:endParaRPr lang="en-US" sz="1100" b="1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0.79142</cdr:x>
      <cdr:y>0.11538</cdr:y>
    </cdr:from>
    <cdr:to>
      <cdr:x>0.9698</cdr:x>
      <cdr:y>0.26923</cdr:y>
    </cdr:to>
    <cdr:sp macro="" textlink="">
      <cdr:nvSpPr>
        <cdr:cNvPr id="2" name="TextBox 8"/>
        <cdr:cNvSpPr txBox="1"/>
      </cdr:nvSpPr>
      <cdr:spPr>
        <a:xfrm xmlns:a="http://schemas.openxmlformats.org/drawingml/2006/main">
          <a:off x="4244074" y="400051"/>
          <a:ext cx="956576" cy="533400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6"/>
        </a:solidFill>
        <a:ln xmlns:a="http://schemas.openxmlformats.org/drawingml/2006/main" w="9525" cmpd="sng">
          <a:solidFill>
            <a:sysClr val="window" lastClr="FFFFFF">
              <a:shade val="50000"/>
            </a:sysClr>
          </a:solidFill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r>
            <a:rPr lang="en-US" sz="1100" baseline="0">
              <a:solidFill>
                <a:sysClr val="windowText" lastClr="000000"/>
              </a:solidFill>
              <a:latin typeface="Calibri"/>
            </a:rPr>
            <a:t>Sent  5</a:t>
          </a:r>
          <a:endParaRPr lang="en-US"/>
        </a:p>
        <a:p xmlns:a="http://schemas.openxmlformats.org/drawingml/2006/main">
          <a:r>
            <a:rPr lang="en-US" sz="1100">
              <a:solidFill>
                <a:sysClr val="windowText" lastClr="000000"/>
              </a:solidFill>
              <a:latin typeface="Calibri"/>
            </a:rPr>
            <a:t>Received  5</a:t>
          </a:r>
          <a:endParaRPr lang="en-US"/>
        </a:p>
        <a:p xmlns:a="http://schemas.openxmlformats.org/drawingml/2006/main">
          <a:endParaRPr lang="en-US" sz="1100"/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647700</xdr:colOff>
      <xdr:row>75</xdr:row>
      <xdr:rowOff>180975</xdr:rowOff>
    </xdr:from>
    <xdr:to>
      <xdr:col>8</xdr:col>
      <xdr:colOff>0</xdr:colOff>
      <xdr:row>90</xdr:row>
      <xdr:rowOff>66675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638174</xdr:colOff>
      <xdr:row>0</xdr:row>
      <xdr:rowOff>0</xdr:rowOff>
    </xdr:from>
    <xdr:to>
      <xdr:col>8</xdr:col>
      <xdr:colOff>19049</xdr:colOff>
      <xdr:row>0</xdr:row>
      <xdr:rowOff>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647700</xdr:colOff>
      <xdr:row>0</xdr:row>
      <xdr:rowOff>0</xdr:rowOff>
    </xdr:from>
    <xdr:to>
      <xdr:col>7</xdr:col>
      <xdr:colOff>971550</xdr:colOff>
      <xdr:row>0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605790</xdr:colOff>
      <xdr:row>86</xdr:row>
      <xdr:rowOff>158115</xdr:rowOff>
    </xdr:from>
    <xdr:to>
      <xdr:col>7</xdr:col>
      <xdr:colOff>973455</xdr:colOff>
      <xdr:row>89</xdr:row>
      <xdr:rowOff>110490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/>
      </xdr:nvSpPr>
      <xdr:spPr>
        <a:xfrm>
          <a:off x="6320790" y="16683990"/>
          <a:ext cx="1024890" cy="5238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lang="en-US" sz="1100" baseline="0"/>
            <a:t>Sent  4 Received  4</a:t>
          </a:r>
          <a:endParaRPr lang="en-US" sz="1100"/>
        </a:p>
      </xdr:txBody>
    </xdr:sp>
    <xdr:clientData/>
  </xdr:twoCellAnchor>
  <xdr:twoCellAnchor>
    <xdr:from>
      <xdr:col>1</xdr:col>
      <xdr:colOff>657224</xdr:colOff>
      <xdr:row>10</xdr:row>
      <xdr:rowOff>167640</xdr:rowOff>
    </xdr:from>
    <xdr:to>
      <xdr:col>7</xdr:col>
      <xdr:colOff>1085849</xdr:colOff>
      <xdr:row>26</xdr:row>
      <xdr:rowOff>38100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630555</xdr:colOff>
      <xdr:row>22</xdr:row>
      <xdr:rowOff>110490</xdr:rowOff>
    </xdr:from>
    <xdr:to>
      <xdr:col>7</xdr:col>
      <xdr:colOff>950595</xdr:colOff>
      <xdr:row>24</xdr:row>
      <xdr:rowOff>171450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 txBox="1"/>
      </xdr:nvSpPr>
      <xdr:spPr>
        <a:xfrm>
          <a:off x="6345555" y="4349115"/>
          <a:ext cx="977265" cy="44196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lang="en-US" sz="1100" baseline="0"/>
            <a:t>Sent  5</a:t>
          </a:r>
        </a:p>
        <a:p>
          <a:pPr algn="l"/>
          <a:r>
            <a:rPr lang="en-US" sz="1100" baseline="0"/>
            <a:t>Received  5</a:t>
          </a:r>
          <a:endParaRPr lang="en-US" sz="1100"/>
        </a:p>
      </xdr:txBody>
    </xdr:sp>
    <xdr:clientData/>
  </xdr:twoCellAnchor>
  <xdr:twoCellAnchor>
    <xdr:from>
      <xdr:col>1</xdr:col>
      <xdr:colOff>641985</xdr:colOff>
      <xdr:row>44</xdr:row>
      <xdr:rowOff>161925</xdr:rowOff>
    </xdr:from>
    <xdr:to>
      <xdr:col>7</xdr:col>
      <xdr:colOff>1083945</xdr:colOff>
      <xdr:row>62</xdr:row>
      <xdr:rowOff>9525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64770</xdr:colOff>
      <xdr:row>56</xdr:row>
      <xdr:rowOff>81915</xdr:rowOff>
    </xdr:from>
    <xdr:to>
      <xdr:col>7</xdr:col>
      <xdr:colOff>904875</xdr:colOff>
      <xdr:row>58</xdr:row>
      <xdr:rowOff>133350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 txBox="1"/>
      </xdr:nvSpPr>
      <xdr:spPr>
        <a:xfrm>
          <a:off x="6436995" y="10845165"/>
          <a:ext cx="840105" cy="43243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lang="en-US" sz="1100" baseline="0"/>
            <a:t>Sent  4</a:t>
          </a:r>
        </a:p>
        <a:p>
          <a:pPr algn="l"/>
          <a:r>
            <a:rPr lang="en-US" sz="1100" baseline="0"/>
            <a:t>Received  4</a:t>
          </a:r>
          <a:endParaRPr lang="en-US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38100</xdr:rowOff>
    </xdr:from>
    <xdr:to>
      <xdr:col>7</xdr:col>
      <xdr:colOff>573405</xdr:colOff>
      <xdr:row>23</xdr:row>
      <xdr:rowOff>106680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7</xdr:col>
      <xdr:colOff>514351</xdr:colOff>
      <xdr:row>74</xdr:row>
      <xdr:rowOff>171450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108585</xdr:colOff>
      <xdr:row>151</xdr:row>
      <xdr:rowOff>0</xdr:rowOff>
    </xdr:from>
    <xdr:to>
      <xdr:col>7</xdr:col>
      <xdr:colOff>523875</xdr:colOff>
      <xdr:row>167</xdr:row>
      <xdr:rowOff>104775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7621</xdr:colOff>
      <xdr:row>9</xdr:row>
      <xdr:rowOff>30480</xdr:rowOff>
    </xdr:from>
    <xdr:to>
      <xdr:col>15</xdr:col>
      <xdr:colOff>581025</xdr:colOff>
      <xdr:row>23</xdr:row>
      <xdr:rowOff>106680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102872</xdr:colOff>
      <xdr:row>56</xdr:row>
      <xdr:rowOff>11430</xdr:rowOff>
    </xdr:from>
    <xdr:to>
      <xdr:col>15</xdr:col>
      <xdr:colOff>619126</xdr:colOff>
      <xdr:row>72</xdr:row>
      <xdr:rowOff>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102</xdr:row>
      <xdr:rowOff>180974</xdr:rowOff>
    </xdr:from>
    <xdr:to>
      <xdr:col>7</xdr:col>
      <xdr:colOff>466725</xdr:colOff>
      <xdr:row>123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102872</xdr:colOff>
      <xdr:row>103</xdr:row>
      <xdr:rowOff>11430</xdr:rowOff>
    </xdr:from>
    <xdr:to>
      <xdr:col>15</xdr:col>
      <xdr:colOff>619126</xdr:colOff>
      <xdr:row>119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32A716E-0129-4FB3-921B-189C8D8261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0.75528</cdr:x>
      <cdr:y>0.05333</cdr:y>
    </cdr:from>
    <cdr:to>
      <cdr:x>0.9748</cdr:x>
      <cdr:y>0.24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539490" y="152400"/>
          <a:ext cx="102870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0.08943</cdr:x>
      <cdr:y>0.05136</cdr:y>
    </cdr:from>
    <cdr:to>
      <cdr:x>0.92886</cdr:x>
      <cdr:y>0.16803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419100" y="161925"/>
          <a:ext cx="3933825" cy="367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3 YEAR</a:t>
          </a:r>
          <a:r>
            <a:rPr lang="en-US" sz="1100" b="1" baseline="0"/>
            <a:t> MCO SATISFACTION SURVEY COMPARISON</a:t>
          </a:r>
          <a:endParaRPr lang="en-US" sz="1100" b="1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H81"/>
  <sheetViews>
    <sheetView view="pageLayout" workbookViewId="0">
      <selection activeCell="H79" sqref="H79"/>
    </sheetView>
  </sheetViews>
  <sheetFormatPr defaultColWidth="9.140625" defaultRowHeight="15" x14ac:dyDescent="0.25"/>
  <cols>
    <col min="2" max="2" width="19" customWidth="1"/>
    <col min="3" max="3" width="18.5703125" customWidth="1"/>
    <col min="4" max="4" width="14.28515625" customWidth="1"/>
    <col min="5" max="5" width="8.42578125" customWidth="1"/>
    <col min="6" max="6" width="11.7109375" customWidth="1"/>
  </cols>
  <sheetData>
    <row r="4" spans="2:6" ht="15.75" x14ac:dyDescent="0.25">
      <c r="B4" s="37" t="s">
        <v>54</v>
      </c>
      <c r="C4" s="37"/>
      <c r="D4" s="37"/>
      <c r="E4" s="37"/>
      <c r="F4" s="37"/>
    </row>
    <row r="5" spans="2:6" x14ac:dyDescent="0.25">
      <c r="B5" s="1"/>
      <c r="C5" s="2" t="s">
        <v>9</v>
      </c>
      <c r="D5" s="2" t="s">
        <v>2</v>
      </c>
      <c r="E5" s="38" t="s">
        <v>1</v>
      </c>
      <c r="F5" s="39"/>
    </row>
    <row r="6" spans="2:6" x14ac:dyDescent="0.25">
      <c r="B6" s="4" t="s">
        <v>3</v>
      </c>
      <c r="C6" s="2">
        <v>2</v>
      </c>
      <c r="D6" s="2">
        <v>2</v>
      </c>
      <c r="E6" s="36"/>
      <c r="F6" s="36"/>
    </row>
    <row r="7" spans="2:6" x14ac:dyDescent="0.25">
      <c r="B7" s="4" t="s">
        <v>4</v>
      </c>
      <c r="C7" s="2">
        <v>4</v>
      </c>
      <c r="D7" s="2"/>
      <c r="E7" s="36"/>
      <c r="F7" s="36"/>
    </row>
    <row r="8" spans="2:6" x14ac:dyDescent="0.25">
      <c r="B8" s="4" t="s">
        <v>5</v>
      </c>
      <c r="C8" s="2">
        <v>3</v>
      </c>
      <c r="D8" s="2">
        <v>1</v>
      </c>
      <c r="E8" s="36"/>
      <c r="F8" s="36"/>
    </row>
    <row r="9" spans="2:6" x14ac:dyDescent="0.25">
      <c r="B9" s="4" t="s">
        <v>6</v>
      </c>
      <c r="C9" s="2">
        <v>4</v>
      </c>
      <c r="D9" s="2"/>
      <c r="E9" s="36"/>
      <c r="F9" s="36"/>
    </row>
    <row r="10" spans="2:6" x14ac:dyDescent="0.25">
      <c r="B10" s="4" t="s">
        <v>38</v>
      </c>
      <c r="C10" s="2">
        <v>4</v>
      </c>
      <c r="D10" s="2"/>
      <c r="E10" s="36"/>
      <c r="F10" s="36"/>
    </row>
    <row r="11" spans="2:6" x14ac:dyDescent="0.25">
      <c r="B11" s="4" t="s">
        <v>7</v>
      </c>
      <c r="C11" s="2">
        <v>3</v>
      </c>
      <c r="D11" s="2">
        <v>1</v>
      </c>
      <c r="E11" s="36"/>
      <c r="F11" s="36"/>
    </row>
    <row r="12" spans="2:6" x14ac:dyDescent="0.25">
      <c r="B12" s="4" t="s">
        <v>39</v>
      </c>
      <c r="C12" s="2">
        <v>4</v>
      </c>
      <c r="D12" s="2"/>
      <c r="E12" s="36"/>
      <c r="F12" s="36"/>
    </row>
    <row r="13" spans="2:6" x14ac:dyDescent="0.25">
      <c r="B13" s="4" t="s">
        <v>40</v>
      </c>
      <c r="C13" s="2">
        <v>2</v>
      </c>
      <c r="D13" s="2">
        <v>2</v>
      </c>
      <c r="E13" s="36"/>
      <c r="F13" s="36"/>
    </row>
    <row r="14" spans="2:6" x14ac:dyDescent="0.25">
      <c r="B14" s="4" t="s">
        <v>41</v>
      </c>
      <c r="C14" s="2">
        <v>4</v>
      </c>
      <c r="D14" s="2"/>
      <c r="E14" s="14"/>
      <c r="F14" s="15"/>
    </row>
    <row r="15" spans="2:6" x14ac:dyDescent="0.25">
      <c r="C15">
        <f>SUM(C6:C14)</f>
        <v>30</v>
      </c>
      <c r="D15">
        <f>SUM(D6:D14)</f>
        <v>6</v>
      </c>
    </row>
    <row r="38" spans="2:6" ht="15.75" x14ac:dyDescent="0.25">
      <c r="B38" s="40" t="s">
        <v>55</v>
      </c>
      <c r="C38" s="40"/>
      <c r="D38" s="40"/>
      <c r="E38" s="40"/>
      <c r="F38" s="40"/>
    </row>
    <row r="39" spans="2:6" x14ac:dyDescent="0.25">
      <c r="B39" s="1"/>
      <c r="C39" s="2" t="s">
        <v>9</v>
      </c>
      <c r="D39" s="2" t="s">
        <v>2</v>
      </c>
      <c r="E39" s="38" t="s">
        <v>1</v>
      </c>
      <c r="F39" s="39"/>
    </row>
    <row r="40" spans="2:6" x14ac:dyDescent="0.25">
      <c r="B40" s="4" t="s">
        <v>3</v>
      </c>
      <c r="C40" s="2">
        <v>3</v>
      </c>
      <c r="D40" s="2"/>
      <c r="E40" s="36"/>
      <c r="F40" s="36"/>
    </row>
    <row r="41" spans="2:6" x14ac:dyDescent="0.25">
      <c r="B41" s="4" t="s">
        <v>4</v>
      </c>
      <c r="C41" s="2">
        <v>3</v>
      </c>
      <c r="D41" s="2"/>
      <c r="E41" s="36"/>
      <c r="F41" s="36"/>
    </row>
    <row r="42" spans="2:6" x14ac:dyDescent="0.25">
      <c r="B42" s="4" t="s">
        <v>5</v>
      </c>
      <c r="C42" s="2">
        <v>3</v>
      </c>
      <c r="D42" s="2">
        <v>0</v>
      </c>
      <c r="E42" s="36"/>
      <c r="F42" s="36"/>
    </row>
    <row r="43" spans="2:6" x14ac:dyDescent="0.25">
      <c r="B43" s="4" t="s">
        <v>6</v>
      </c>
      <c r="C43" s="2">
        <v>3</v>
      </c>
      <c r="D43" s="2"/>
      <c r="E43" s="36"/>
      <c r="F43" s="36"/>
    </row>
    <row r="44" spans="2:6" x14ac:dyDescent="0.25">
      <c r="B44" s="4" t="s">
        <v>38</v>
      </c>
      <c r="C44" s="2">
        <v>3</v>
      </c>
      <c r="D44" s="2"/>
      <c r="E44" s="36"/>
      <c r="F44" s="36"/>
    </row>
    <row r="45" spans="2:6" x14ac:dyDescent="0.25">
      <c r="B45" s="4" t="s">
        <v>7</v>
      </c>
      <c r="C45" s="2">
        <v>2</v>
      </c>
      <c r="D45" s="2">
        <v>1</v>
      </c>
      <c r="E45" s="36"/>
      <c r="F45" s="36"/>
    </row>
    <row r="46" spans="2:6" x14ac:dyDescent="0.25">
      <c r="B46" s="4" t="s">
        <v>39</v>
      </c>
      <c r="C46" s="2">
        <v>3</v>
      </c>
      <c r="D46" s="2"/>
      <c r="E46" s="36"/>
      <c r="F46" s="36"/>
    </row>
    <row r="47" spans="2:6" x14ac:dyDescent="0.25">
      <c r="B47" s="4" t="s">
        <v>58</v>
      </c>
      <c r="C47" s="2">
        <v>2</v>
      </c>
      <c r="D47" s="2">
        <v>1</v>
      </c>
      <c r="E47" s="36"/>
      <c r="F47" s="36"/>
    </row>
    <row r="48" spans="2:6" x14ac:dyDescent="0.25">
      <c r="B48" s="4" t="s">
        <v>41</v>
      </c>
      <c r="C48" s="2">
        <v>3</v>
      </c>
      <c r="D48" s="2"/>
      <c r="E48" s="14"/>
      <c r="F48" s="15"/>
    </row>
    <row r="49" spans="3:4" x14ac:dyDescent="0.25">
      <c r="C49">
        <f>SUM(C40:C48)</f>
        <v>25</v>
      </c>
      <c r="D49">
        <f>SUM(D40:D48)</f>
        <v>2</v>
      </c>
    </row>
    <row r="70" spans="2:8" ht="15.75" x14ac:dyDescent="0.25">
      <c r="B70" s="41" t="s">
        <v>56</v>
      </c>
      <c r="C70" s="41"/>
      <c r="D70" s="41"/>
      <c r="E70" s="41"/>
      <c r="F70" s="41"/>
    </row>
    <row r="71" spans="2:8" x14ac:dyDescent="0.25">
      <c r="B71" s="1"/>
      <c r="C71" s="2" t="s">
        <v>9</v>
      </c>
      <c r="D71" s="2" t="s">
        <v>2</v>
      </c>
      <c r="E71" s="38" t="s">
        <v>1</v>
      </c>
      <c r="F71" s="39"/>
    </row>
    <row r="72" spans="2:8" x14ac:dyDescent="0.25">
      <c r="B72" s="4" t="s">
        <v>3</v>
      </c>
      <c r="C72" s="2">
        <v>3</v>
      </c>
      <c r="D72" s="2"/>
      <c r="E72" s="38"/>
      <c r="F72" s="39"/>
    </row>
    <row r="73" spans="2:8" x14ac:dyDescent="0.25">
      <c r="B73" s="4" t="s">
        <v>4</v>
      </c>
      <c r="C73" s="2">
        <v>3</v>
      </c>
      <c r="D73" s="2"/>
      <c r="E73" s="38"/>
      <c r="F73" s="39"/>
      <c r="H73" s="5"/>
    </row>
    <row r="74" spans="2:8" x14ac:dyDescent="0.25">
      <c r="B74" s="4" t="s">
        <v>5</v>
      </c>
      <c r="C74" s="2">
        <v>3</v>
      </c>
      <c r="D74" s="2"/>
      <c r="E74" s="38"/>
      <c r="F74" s="39"/>
      <c r="H74" s="5"/>
    </row>
    <row r="75" spans="2:8" x14ac:dyDescent="0.25">
      <c r="B75" s="4" t="s">
        <v>6</v>
      </c>
      <c r="C75" s="2">
        <v>3</v>
      </c>
      <c r="D75" s="2"/>
      <c r="E75" s="38"/>
      <c r="F75" s="39"/>
    </row>
    <row r="76" spans="2:8" x14ac:dyDescent="0.25">
      <c r="B76" s="4" t="s">
        <v>38</v>
      </c>
      <c r="C76" s="2">
        <v>3</v>
      </c>
      <c r="D76" s="2"/>
      <c r="E76" s="38"/>
      <c r="F76" s="39"/>
    </row>
    <row r="77" spans="2:8" x14ac:dyDescent="0.25">
      <c r="B77" s="4" t="s">
        <v>7</v>
      </c>
      <c r="C77" s="2">
        <v>2</v>
      </c>
      <c r="D77" s="2">
        <v>1</v>
      </c>
      <c r="E77" s="38"/>
      <c r="F77" s="39"/>
    </row>
    <row r="78" spans="2:8" x14ac:dyDescent="0.25">
      <c r="B78" s="4" t="s">
        <v>39</v>
      </c>
      <c r="C78" s="2">
        <v>3</v>
      </c>
      <c r="D78" s="2"/>
      <c r="E78" s="38"/>
      <c r="F78" s="39"/>
    </row>
    <row r="79" spans="2:8" x14ac:dyDescent="0.25">
      <c r="B79" s="4" t="s">
        <v>58</v>
      </c>
      <c r="C79" s="2">
        <v>2</v>
      </c>
      <c r="D79" s="2">
        <v>1</v>
      </c>
      <c r="E79" s="38"/>
      <c r="F79" s="39"/>
    </row>
    <row r="80" spans="2:8" x14ac:dyDescent="0.25">
      <c r="B80" s="4" t="s">
        <v>41</v>
      </c>
      <c r="C80" s="2">
        <v>3</v>
      </c>
      <c r="D80" s="2"/>
      <c r="E80" s="14"/>
      <c r="F80" s="15"/>
    </row>
    <row r="81" spans="2:4" x14ac:dyDescent="0.25">
      <c r="B81" s="16"/>
      <c r="C81">
        <f>SUM(C72:C80)</f>
        <v>25</v>
      </c>
      <c r="D81">
        <f>SUM(D72:D80)</f>
        <v>2</v>
      </c>
    </row>
  </sheetData>
  <mergeCells count="30">
    <mergeCell ref="E79:F79"/>
    <mergeCell ref="E46:F46"/>
    <mergeCell ref="E47:F47"/>
    <mergeCell ref="B70:F70"/>
    <mergeCell ref="E71:F71"/>
    <mergeCell ref="E72:F72"/>
    <mergeCell ref="E73:F73"/>
    <mergeCell ref="E74:F74"/>
    <mergeCell ref="E75:F75"/>
    <mergeCell ref="E76:F76"/>
    <mergeCell ref="E77:F77"/>
    <mergeCell ref="E78:F78"/>
    <mergeCell ref="E45:F45"/>
    <mergeCell ref="E10:F10"/>
    <mergeCell ref="E11:F11"/>
    <mergeCell ref="E12:F12"/>
    <mergeCell ref="E13:F13"/>
    <mergeCell ref="B38:F38"/>
    <mergeCell ref="E39:F39"/>
    <mergeCell ref="E40:F40"/>
    <mergeCell ref="E41:F41"/>
    <mergeCell ref="E42:F42"/>
    <mergeCell ref="E43:F43"/>
    <mergeCell ref="E44:F44"/>
    <mergeCell ref="E9:F9"/>
    <mergeCell ref="B4:F4"/>
    <mergeCell ref="E5:F5"/>
    <mergeCell ref="E6:F6"/>
    <mergeCell ref="E7:F7"/>
    <mergeCell ref="E8:F8"/>
  </mergeCells>
  <pageMargins left="0.7" right="0.7" top="0.75" bottom="0.75" header="0.3" footer="0.3"/>
  <pageSetup orientation="landscape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H80"/>
  <sheetViews>
    <sheetView view="pageLayout" workbookViewId="0">
      <selection activeCell="I2" sqref="I2"/>
    </sheetView>
  </sheetViews>
  <sheetFormatPr defaultRowHeight="15" x14ac:dyDescent="0.25"/>
  <cols>
    <col min="2" max="2" width="19" customWidth="1"/>
    <col min="3" max="3" width="18.5703125" customWidth="1"/>
    <col min="4" max="4" width="14.28515625" customWidth="1"/>
    <col min="5" max="5" width="8.42578125" customWidth="1"/>
    <col min="6" max="6" width="11.7109375" customWidth="1"/>
  </cols>
  <sheetData>
    <row r="4" spans="2:6" ht="15.75" x14ac:dyDescent="0.25">
      <c r="B4" s="37" t="s">
        <v>76</v>
      </c>
      <c r="C4" s="37"/>
      <c r="D4" s="37"/>
      <c r="E4" s="37"/>
      <c r="F4" s="37"/>
    </row>
    <row r="5" spans="2:6" x14ac:dyDescent="0.25">
      <c r="B5" s="1"/>
      <c r="C5" s="2" t="s">
        <v>32</v>
      </c>
      <c r="D5" s="2" t="s">
        <v>2</v>
      </c>
      <c r="E5" s="38" t="s">
        <v>1</v>
      </c>
      <c r="F5" s="39"/>
    </row>
    <row r="6" spans="2:6" x14ac:dyDescent="0.25">
      <c r="B6" s="4" t="s">
        <v>3</v>
      </c>
      <c r="C6" s="2">
        <v>3</v>
      </c>
      <c r="D6" s="2"/>
      <c r="E6" s="36"/>
      <c r="F6" s="36"/>
    </row>
    <row r="7" spans="2:6" x14ac:dyDescent="0.25">
      <c r="B7" s="4" t="s">
        <v>4</v>
      </c>
      <c r="C7" s="2">
        <v>3</v>
      </c>
      <c r="D7" s="2"/>
      <c r="E7" s="36"/>
      <c r="F7" s="36"/>
    </row>
    <row r="8" spans="2:6" x14ac:dyDescent="0.25">
      <c r="B8" s="4" t="s">
        <v>5</v>
      </c>
      <c r="C8" s="2">
        <v>2</v>
      </c>
      <c r="D8" s="2">
        <v>1</v>
      </c>
      <c r="E8" s="36"/>
      <c r="F8" s="36"/>
    </row>
    <row r="9" spans="2:6" x14ac:dyDescent="0.25">
      <c r="B9" s="4" t="s">
        <v>6</v>
      </c>
      <c r="C9" s="2">
        <v>3</v>
      </c>
      <c r="D9" s="2"/>
      <c r="E9" s="36"/>
      <c r="F9" s="36"/>
    </row>
    <row r="10" spans="2:6" x14ac:dyDescent="0.25">
      <c r="B10" s="4" t="s">
        <v>38</v>
      </c>
      <c r="C10" s="2">
        <v>3</v>
      </c>
      <c r="D10" s="2"/>
      <c r="E10" s="36"/>
      <c r="F10" s="36"/>
    </row>
    <row r="11" spans="2:6" x14ac:dyDescent="0.25">
      <c r="B11" s="4" t="s">
        <v>7</v>
      </c>
      <c r="C11" s="2">
        <v>2</v>
      </c>
      <c r="D11" s="2">
        <v>1</v>
      </c>
      <c r="E11" s="36"/>
      <c r="F11" s="36"/>
    </row>
    <row r="12" spans="2:6" x14ac:dyDescent="0.25">
      <c r="B12" s="4" t="s">
        <v>8</v>
      </c>
      <c r="C12" s="2">
        <v>2</v>
      </c>
      <c r="D12" s="2">
        <v>1</v>
      </c>
      <c r="E12" s="36"/>
      <c r="F12" s="36"/>
    </row>
    <row r="13" spans="2:6" x14ac:dyDescent="0.25">
      <c r="B13" s="4" t="s">
        <v>0</v>
      </c>
      <c r="C13" s="2">
        <v>3</v>
      </c>
      <c r="D13" s="2"/>
      <c r="E13" s="36"/>
      <c r="F13" s="36"/>
    </row>
    <row r="14" spans="2:6" x14ac:dyDescent="0.25">
      <c r="C14" s="35">
        <v>21</v>
      </c>
      <c r="D14">
        <v>3</v>
      </c>
    </row>
    <row r="38" spans="2:6" ht="15.75" x14ac:dyDescent="0.25">
      <c r="B38" s="40" t="s">
        <v>57</v>
      </c>
      <c r="C38" s="40"/>
      <c r="D38" s="40"/>
      <c r="E38" s="40"/>
      <c r="F38" s="40"/>
    </row>
    <row r="39" spans="2:6" x14ac:dyDescent="0.25">
      <c r="B39" s="1"/>
      <c r="C39" s="2" t="s">
        <v>32</v>
      </c>
      <c r="D39" s="2" t="s">
        <v>2</v>
      </c>
      <c r="E39" s="38" t="s">
        <v>1</v>
      </c>
      <c r="F39" s="39"/>
    </row>
    <row r="40" spans="2:6" x14ac:dyDescent="0.25">
      <c r="B40" s="4" t="s">
        <v>3</v>
      </c>
      <c r="C40" s="2">
        <v>1</v>
      </c>
      <c r="D40" s="2">
        <v>2</v>
      </c>
      <c r="E40" s="36"/>
      <c r="F40" s="36"/>
    </row>
    <row r="41" spans="2:6" x14ac:dyDescent="0.25">
      <c r="B41" s="4" t="s">
        <v>4</v>
      </c>
      <c r="C41" s="2">
        <v>2</v>
      </c>
      <c r="D41" s="2">
        <v>1</v>
      </c>
      <c r="E41" s="36"/>
      <c r="F41" s="36"/>
    </row>
    <row r="42" spans="2:6" x14ac:dyDescent="0.25">
      <c r="B42" s="4" t="s">
        <v>5</v>
      </c>
      <c r="C42" s="2">
        <v>3</v>
      </c>
      <c r="D42" s="2"/>
      <c r="E42" s="36"/>
      <c r="F42" s="36"/>
    </row>
    <row r="43" spans="2:6" x14ac:dyDescent="0.25">
      <c r="B43" s="4" t="s">
        <v>6</v>
      </c>
      <c r="C43" s="2">
        <v>3</v>
      </c>
      <c r="D43" s="2"/>
      <c r="E43" s="36"/>
      <c r="F43" s="36"/>
    </row>
    <row r="44" spans="2:6" x14ac:dyDescent="0.25">
      <c r="B44" s="4" t="s">
        <v>38</v>
      </c>
      <c r="C44" s="2">
        <v>2</v>
      </c>
      <c r="D44" s="2">
        <v>1</v>
      </c>
      <c r="E44" s="36"/>
      <c r="F44" s="36"/>
    </row>
    <row r="45" spans="2:6" x14ac:dyDescent="0.25">
      <c r="B45" s="4" t="s">
        <v>7</v>
      </c>
      <c r="C45" s="2">
        <v>1</v>
      </c>
      <c r="D45" s="2">
        <v>2</v>
      </c>
      <c r="E45" s="36"/>
      <c r="F45" s="36"/>
    </row>
    <row r="46" spans="2:6" x14ac:dyDescent="0.25">
      <c r="B46" s="4" t="s">
        <v>8</v>
      </c>
      <c r="C46" s="2">
        <v>2</v>
      </c>
      <c r="D46" s="2">
        <v>1</v>
      </c>
      <c r="E46" s="36"/>
      <c r="F46" s="36"/>
    </row>
    <row r="47" spans="2:6" x14ac:dyDescent="0.25">
      <c r="B47" s="4" t="s">
        <v>58</v>
      </c>
      <c r="C47" s="2">
        <v>3</v>
      </c>
      <c r="D47" s="2"/>
      <c r="E47" s="36"/>
      <c r="F47" s="36"/>
    </row>
    <row r="48" spans="2:6" x14ac:dyDescent="0.25">
      <c r="C48">
        <f>SUM(C40:C47)</f>
        <v>17</v>
      </c>
      <c r="D48">
        <f>SUM(D40:D47)</f>
        <v>7</v>
      </c>
    </row>
    <row r="70" spans="2:8" ht="15.75" x14ac:dyDescent="0.25">
      <c r="B70" s="41" t="s">
        <v>59</v>
      </c>
      <c r="C70" s="41"/>
      <c r="D70" s="41"/>
      <c r="E70" s="41"/>
      <c r="F70" s="41"/>
    </row>
    <row r="71" spans="2:8" x14ac:dyDescent="0.25">
      <c r="B71" s="1"/>
      <c r="C71" s="2" t="s">
        <v>32</v>
      </c>
      <c r="D71" s="2" t="s">
        <v>2</v>
      </c>
      <c r="E71" s="38" t="s">
        <v>1</v>
      </c>
      <c r="F71" s="39"/>
    </row>
    <row r="72" spans="2:8" x14ac:dyDescent="0.25">
      <c r="B72" s="4" t="s">
        <v>3</v>
      </c>
      <c r="C72" s="2">
        <v>2</v>
      </c>
      <c r="D72" s="2">
        <v>1</v>
      </c>
      <c r="E72" s="38"/>
      <c r="F72" s="39"/>
    </row>
    <row r="73" spans="2:8" x14ac:dyDescent="0.25">
      <c r="B73" s="4" t="s">
        <v>4</v>
      </c>
      <c r="C73" s="2">
        <v>2</v>
      </c>
      <c r="D73" s="2">
        <v>1</v>
      </c>
      <c r="E73" s="38"/>
      <c r="F73" s="39"/>
      <c r="H73" s="5"/>
    </row>
    <row r="74" spans="2:8" x14ac:dyDescent="0.25">
      <c r="B74" s="4" t="s">
        <v>5</v>
      </c>
      <c r="C74" s="2">
        <v>3</v>
      </c>
      <c r="D74" s="2"/>
      <c r="E74" s="38"/>
      <c r="F74" s="39"/>
      <c r="H74" s="5"/>
    </row>
    <row r="75" spans="2:8" x14ac:dyDescent="0.25">
      <c r="B75" s="4" t="s">
        <v>6</v>
      </c>
      <c r="C75" s="2">
        <v>2</v>
      </c>
      <c r="D75" s="2">
        <v>1</v>
      </c>
      <c r="E75" s="38"/>
      <c r="F75" s="39"/>
    </row>
    <row r="76" spans="2:8" x14ac:dyDescent="0.25">
      <c r="B76" s="4" t="s">
        <v>38</v>
      </c>
      <c r="C76" s="2">
        <v>2</v>
      </c>
      <c r="D76" s="2">
        <v>1</v>
      </c>
      <c r="E76" s="38"/>
      <c r="F76" s="39"/>
    </row>
    <row r="77" spans="2:8" x14ac:dyDescent="0.25">
      <c r="B77" s="4" t="s">
        <v>7</v>
      </c>
      <c r="C77" s="2">
        <v>2</v>
      </c>
      <c r="D77" s="2">
        <v>1</v>
      </c>
      <c r="E77" s="38"/>
      <c r="F77" s="39"/>
    </row>
    <row r="78" spans="2:8" x14ac:dyDescent="0.25">
      <c r="B78" s="4" t="s">
        <v>8</v>
      </c>
      <c r="C78" s="2">
        <v>2</v>
      </c>
      <c r="D78" s="2">
        <v>1</v>
      </c>
      <c r="E78" s="38"/>
      <c r="F78" s="39"/>
    </row>
    <row r="79" spans="2:8" x14ac:dyDescent="0.25">
      <c r="B79" s="4" t="s">
        <v>58</v>
      </c>
      <c r="C79" s="2">
        <v>3</v>
      </c>
      <c r="D79" s="2"/>
      <c r="E79" s="38"/>
      <c r="F79" s="39"/>
    </row>
    <row r="80" spans="2:8" x14ac:dyDescent="0.25">
      <c r="C80">
        <f>SUM(C72:C79)</f>
        <v>18</v>
      </c>
      <c r="D80">
        <f>SUM(D72:D79)</f>
        <v>6</v>
      </c>
    </row>
  </sheetData>
  <mergeCells count="30">
    <mergeCell ref="E43:F43"/>
    <mergeCell ref="E44:F44"/>
    <mergeCell ref="E45:F45"/>
    <mergeCell ref="E46:F46"/>
    <mergeCell ref="E47:F47"/>
    <mergeCell ref="B38:F38"/>
    <mergeCell ref="E39:F39"/>
    <mergeCell ref="E40:F40"/>
    <mergeCell ref="E41:F41"/>
    <mergeCell ref="E42:F42"/>
    <mergeCell ref="E76:F76"/>
    <mergeCell ref="E77:F77"/>
    <mergeCell ref="E78:F78"/>
    <mergeCell ref="E79:F79"/>
    <mergeCell ref="B70:F70"/>
    <mergeCell ref="E71:F71"/>
    <mergeCell ref="E72:F72"/>
    <mergeCell ref="E73:F73"/>
    <mergeCell ref="E74:F74"/>
    <mergeCell ref="E75:F75"/>
    <mergeCell ref="E10:F10"/>
    <mergeCell ref="E11:F11"/>
    <mergeCell ref="E12:F12"/>
    <mergeCell ref="E13:F13"/>
    <mergeCell ref="B4:F4"/>
    <mergeCell ref="E5:F5"/>
    <mergeCell ref="E6:F6"/>
    <mergeCell ref="E7:F7"/>
    <mergeCell ref="E8:F8"/>
    <mergeCell ref="E9:F9"/>
  </mergeCells>
  <pageMargins left="0.7" right="0.7" top="0.75" bottom="0.75" header="0.3" footer="0.3"/>
  <pageSetup orientation="landscape" horizontalDpi="4294967293" verticalDpi="4294967293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4:H77"/>
  <sheetViews>
    <sheetView view="pageLayout" workbookViewId="0">
      <selection activeCell="G77" sqref="G77"/>
    </sheetView>
  </sheetViews>
  <sheetFormatPr defaultColWidth="9.140625" defaultRowHeight="15" x14ac:dyDescent="0.25"/>
  <cols>
    <col min="2" max="2" width="19" customWidth="1"/>
    <col min="3" max="3" width="18.5703125" customWidth="1"/>
    <col min="4" max="4" width="14.28515625" customWidth="1"/>
    <col min="5" max="5" width="8.42578125" customWidth="1"/>
    <col min="6" max="6" width="11.7109375" customWidth="1"/>
  </cols>
  <sheetData>
    <row r="4" spans="2:6" ht="15.75" x14ac:dyDescent="0.25">
      <c r="B4" s="37" t="s">
        <v>60</v>
      </c>
      <c r="C4" s="37"/>
      <c r="D4" s="37"/>
      <c r="E4" s="37"/>
      <c r="F4" s="37"/>
    </row>
    <row r="5" spans="2:6" x14ac:dyDescent="0.25">
      <c r="B5" s="1"/>
      <c r="C5" s="2" t="s">
        <v>9</v>
      </c>
      <c r="D5" s="2" t="s">
        <v>2</v>
      </c>
      <c r="E5" s="38" t="s">
        <v>1</v>
      </c>
      <c r="F5" s="39"/>
    </row>
    <row r="6" spans="2:6" x14ac:dyDescent="0.25">
      <c r="B6" s="4" t="s">
        <v>42</v>
      </c>
      <c r="C6" s="2">
        <v>1</v>
      </c>
      <c r="D6" s="2"/>
      <c r="E6" s="36"/>
      <c r="F6" s="36"/>
    </row>
    <row r="7" spans="2:6" x14ac:dyDescent="0.25">
      <c r="B7" s="4" t="s">
        <v>43</v>
      </c>
      <c r="C7" s="2">
        <v>1</v>
      </c>
      <c r="D7" s="2"/>
      <c r="E7" s="36"/>
      <c r="F7" s="36"/>
    </row>
    <row r="8" spans="2:6" x14ac:dyDescent="0.25">
      <c r="B8" s="4" t="s">
        <v>44</v>
      </c>
      <c r="C8" s="2">
        <v>1</v>
      </c>
      <c r="D8" s="2"/>
      <c r="E8" s="36"/>
      <c r="F8" s="36"/>
    </row>
    <row r="9" spans="2:6" x14ac:dyDescent="0.25">
      <c r="B9" s="4" t="s">
        <v>45</v>
      </c>
      <c r="C9" s="2">
        <v>1</v>
      </c>
      <c r="D9" s="2"/>
      <c r="E9" s="36"/>
      <c r="F9" s="36"/>
    </row>
    <row r="10" spans="2:6" x14ac:dyDescent="0.25">
      <c r="B10" s="4" t="s">
        <v>8</v>
      </c>
      <c r="C10" s="2">
        <v>1</v>
      </c>
      <c r="D10" s="2"/>
      <c r="E10" s="36"/>
      <c r="F10" s="36"/>
    </row>
    <row r="11" spans="2:6" x14ac:dyDescent="0.25">
      <c r="C11" s="35">
        <v>5</v>
      </c>
    </row>
    <row r="35" spans="2:6" ht="15.75" x14ac:dyDescent="0.25">
      <c r="B35" s="40" t="s">
        <v>61</v>
      </c>
      <c r="C35" s="40"/>
      <c r="D35" s="40"/>
      <c r="E35" s="40"/>
      <c r="F35" s="40"/>
    </row>
    <row r="36" spans="2:6" x14ac:dyDescent="0.25">
      <c r="B36" s="1"/>
      <c r="C36" s="2" t="s">
        <v>9</v>
      </c>
      <c r="D36" s="2" t="s">
        <v>2</v>
      </c>
      <c r="E36" s="38" t="s">
        <v>1</v>
      </c>
      <c r="F36" s="39"/>
    </row>
    <row r="37" spans="2:6" x14ac:dyDescent="0.25">
      <c r="B37" s="4" t="s">
        <v>42</v>
      </c>
      <c r="C37" s="2">
        <v>1</v>
      </c>
      <c r="D37" s="2"/>
      <c r="E37" s="36"/>
      <c r="F37" s="36"/>
    </row>
    <row r="38" spans="2:6" x14ac:dyDescent="0.25">
      <c r="B38" s="4" t="s">
        <v>43</v>
      </c>
      <c r="C38" s="2">
        <v>1</v>
      </c>
      <c r="D38" s="2"/>
      <c r="E38" s="36"/>
      <c r="F38" s="36"/>
    </row>
    <row r="39" spans="2:6" x14ac:dyDescent="0.25">
      <c r="B39" s="4" t="s">
        <v>58</v>
      </c>
      <c r="C39" s="2">
        <v>1</v>
      </c>
      <c r="D39" s="2"/>
      <c r="E39" s="36"/>
      <c r="F39" s="36"/>
    </row>
    <row r="40" spans="2:6" x14ac:dyDescent="0.25">
      <c r="B40" s="4" t="s">
        <v>45</v>
      </c>
      <c r="C40" s="2">
        <v>1</v>
      </c>
      <c r="D40" s="2"/>
      <c r="E40" s="36"/>
      <c r="F40" s="36"/>
    </row>
    <row r="41" spans="2:6" x14ac:dyDescent="0.25">
      <c r="B41" s="4" t="s">
        <v>8</v>
      </c>
      <c r="C41" s="2">
        <v>1</v>
      </c>
      <c r="D41" s="2"/>
      <c r="E41" s="36"/>
      <c r="F41" s="36"/>
    </row>
    <row r="42" spans="2:6" x14ac:dyDescent="0.25">
      <c r="C42">
        <f>SUM(C37:C41)</f>
        <v>5</v>
      </c>
    </row>
    <row r="70" spans="2:8" ht="15.75" x14ac:dyDescent="0.25">
      <c r="B70" s="41" t="s">
        <v>62</v>
      </c>
      <c r="C70" s="41"/>
      <c r="D70" s="41"/>
      <c r="E70" s="41"/>
      <c r="F70" s="41"/>
    </row>
    <row r="71" spans="2:8" x14ac:dyDescent="0.25">
      <c r="B71" s="1"/>
      <c r="C71" s="2" t="s">
        <v>9</v>
      </c>
      <c r="D71" s="2" t="s">
        <v>2</v>
      </c>
      <c r="E71" s="38" t="s">
        <v>1</v>
      </c>
      <c r="F71" s="39"/>
    </row>
    <row r="72" spans="2:8" x14ac:dyDescent="0.25">
      <c r="B72" s="4" t="s">
        <v>42</v>
      </c>
      <c r="C72" s="2">
        <v>1</v>
      </c>
      <c r="D72" s="2"/>
      <c r="E72" s="38"/>
      <c r="F72" s="39"/>
    </row>
    <row r="73" spans="2:8" x14ac:dyDescent="0.25">
      <c r="B73" s="4" t="s">
        <v>43</v>
      </c>
      <c r="C73" s="2">
        <v>1</v>
      </c>
      <c r="D73" s="2"/>
      <c r="E73" s="38"/>
      <c r="F73" s="39"/>
      <c r="H73" s="5"/>
    </row>
    <row r="74" spans="2:8" x14ac:dyDescent="0.25">
      <c r="B74" s="4" t="s">
        <v>58</v>
      </c>
      <c r="C74" s="2">
        <v>1</v>
      </c>
      <c r="D74" s="2"/>
      <c r="E74" s="38"/>
      <c r="F74" s="39"/>
      <c r="H74" s="5"/>
    </row>
    <row r="75" spans="2:8" x14ac:dyDescent="0.25">
      <c r="B75" s="4" t="s">
        <v>45</v>
      </c>
      <c r="C75" s="2">
        <v>1</v>
      </c>
      <c r="D75" s="2"/>
      <c r="E75" s="38"/>
      <c r="F75" s="39"/>
    </row>
    <row r="76" spans="2:8" x14ac:dyDescent="0.25">
      <c r="B76" s="4" t="s">
        <v>8</v>
      </c>
      <c r="C76" s="2">
        <v>1</v>
      </c>
      <c r="D76" s="2"/>
      <c r="E76" s="38"/>
      <c r="F76" s="39"/>
    </row>
    <row r="77" spans="2:8" x14ac:dyDescent="0.25">
      <c r="C77">
        <f>SUM(C72:C76)</f>
        <v>5</v>
      </c>
    </row>
  </sheetData>
  <mergeCells count="21">
    <mergeCell ref="E74:F74"/>
    <mergeCell ref="E75:F75"/>
    <mergeCell ref="E76:F76"/>
    <mergeCell ref="B70:F70"/>
    <mergeCell ref="E71:F71"/>
    <mergeCell ref="E72:F72"/>
    <mergeCell ref="E73:F73"/>
    <mergeCell ref="E37:F37"/>
    <mergeCell ref="E38:F38"/>
    <mergeCell ref="E39:F39"/>
    <mergeCell ref="E40:F40"/>
    <mergeCell ref="E41:F41"/>
    <mergeCell ref="E10:F10"/>
    <mergeCell ref="B35:F35"/>
    <mergeCell ref="E36:F36"/>
    <mergeCell ref="B4:F4"/>
    <mergeCell ref="E5:F5"/>
    <mergeCell ref="E6:F6"/>
    <mergeCell ref="E7:F7"/>
    <mergeCell ref="E8:F8"/>
    <mergeCell ref="E9:F9"/>
  </mergeCells>
  <pageMargins left="0.7" right="0.7" top="0.75" bottom="0.75" header="0.3" footer="0.3"/>
  <pageSetup orientation="landscape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G80"/>
  <sheetViews>
    <sheetView view="pageLayout" topLeftCell="A61" workbookViewId="0">
      <selection activeCell="F46" sqref="F46"/>
    </sheetView>
  </sheetViews>
  <sheetFormatPr defaultRowHeight="15" x14ac:dyDescent="0.25"/>
  <cols>
    <col min="2" max="2" width="40" customWidth="1"/>
    <col min="3" max="3" width="16.28515625" customWidth="1"/>
    <col min="4" max="4" width="10.42578125" customWidth="1"/>
    <col min="5" max="5" width="6.7109375" customWidth="1"/>
    <col min="6" max="6" width="8.7109375" customWidth="1"/>
    <col min="7" max="7" width="14.7109375" customWidth="1"/>
  </cols>
  <sheetData>
    <row r="3" spans="2:7" ht="18.75" x14ac:dyDescent="0.3">
      <c r="B3" s="48" t="s">
        <v>63</v>
      </c>
      <c r="C3" s="49"/>
      <c r="D3" s="49"/>
      <c r="E3" s="49"/>
      <c r="F3" s="49"/>
      <c r="G3" s="50"/>
    </row>
    <row r="4" spans="2:7" x14ac:dyDescent="0.25">
      <c r="B4" s="2"/>
      <c r="C4" s="3" t="s">
        <v>14</v>
      </c>
      <c r="D4" s="3" t="s">
        <v>13</v>
      </c>
      <c r="E4" s="2" t="s">
        <v>12</v>
      </c>
      <c r="F4" s="3" t="s">
        <v>11</v>
      </c>
      <c r="G4" s="3" t="s">
        <v>10</v>
      </c>
    </row>
    <row r="5" spans="2:7" x14ac:dyDescent="0.25">
      <c r="B5" s="2" t="s">
        <v>15</v>
      </c>
      <c r="C5" s="3">
        <v>8</v>
      </c>
      <c r="D5" s="3">
        <v>1</v>
      </c>
      <c r="E5" s="3"/>
      <c r="F5" s="3"/>
      <c r="G5" s="3"/>
    </row>
    <row r="6" spans="2:7" x14ac:dyDescent="0.25">
      <c r="B6" s="2" t="s">
        <v>16</v>
      </c>
      <c r="C6" s="3">
        <v>8</v>
      </c>
      <c r="D6" s="3">
        <v>1</v>
      </c>
      <c r="E6" s="3"/>
      <c r="F6" s="3"/>
      <c r="G6" s="3"/>
    </row>
    <row r="7" spans="2:7" x14ac:dyDescent="0.25">
      <c r="B7" s="2" t="s">
        <v>17</v>
      </c>
      <c r="C7" s="3">
        <v>7</v>
      </c>
      <c r="D7" s="3">
        <v>2</v>
      </c>
      <c r="E7" s="3"/>
      <c r="F7" s="3"/>
      <c r="G7" s="3"/>
    </row>
    <row r="8" spans="2:7" x14ac:dyDescent="0.25">
      <c r="B8" s="13" t="s">
        <v>47</v>
      </c>
      <c r="C8" s="3">
        <v>8</v>
      </c>
      <c r="D8" s="3">
        <v>1</v>
      </c>
      <c r="E8" s="3"/>
      <c r="F8" s="3"/>
      <c r="G8" s="3"/>
    </row>
    <row r="9" spans="2:7" x14ac:dyDescent="0.25">
      <c r="B9" s="2" t="s">
        <v>22</v>
      </c>
      <c r="C9" s="3">
        <v>7</v>
      </c>
      <c r="D9" s="3">
        <v>2</v>
      </c>
      <c r="E9" s="3"/>
      <c r="F9" s="3"/>
      <c r="G9" s="3"/>
    </row>
    <row r="10" spans="2:7" x14ac:dyDescent="0.25">
      <c r="B10" s="2" t="s">
        <v>18</v>
      </c>
      <c r="C10" s="3">
        <v>8</v>
      </c>
      <c r="D10" s="3">
        <v>1</v>
      </c>
      <c r="E10" s="3"/>
      <c r="F10" s="3"/>
      <c r="G10" s="3"/>
    </row>
    <row r="11" spans="2:7" x14ac:dyDescent="0.25">
      <c r="B11" s="2" t="s">
        <v>46</v>
      </c>
      <c r="C11" s="3">
        <v>8</v>
      </c>
      <c r="D11" s="3">
        <v>1</v>
      </c>
      <c r="E11" s="3"/>
      <c r="F11" s="3"/>
      <c r="G11" s="3"/>
    </row>
    <row r="12" spans="2:7" x14ac:dyDescent="0.25">
      <c r="B12" s="2" t="s">
        <v>20</v>
      </c>
      <c r="C12" s="3">
        <v>7</v>
      </c>
      <c r="D12" s="3">
        <v>2</v>
      </c>
      <c r="E12" s="3"/>
      <c r="F12" s="3"/>
      <c r="G12" s="3"/>
    </row>
    <row r="13" spans="2:7" x14ac:dyDescent="0.25">
      <c r="B13" s="2" t="s">
        <v>21</v>
      </c>
      <c r="C13" s="3">
        <v>6</v>
      </c>
      <c r="D13" s="3">
        <v>3</v>
      </c>
      <c r="E13" s="3"/>
      <c r="F13" s="3"/>
      <c r="G13" s="3"/>
    </row>
    <row r="14" spans="2:7" x14ac:dyDescent="0.25">
      <c r="C14">
        <f>SUM(C5:C13)</f>
        <v>67</v>
      </c>
      <c r="D14">
        <f>SUM(D5:D13)</f>
        <v>14</v>
      </c>
    </row>
    <row r="38" spans="2:7" ht="18.75" x14ac:dyDescent="0.3">
      <c r="B38" s="42" t="s">
        <v>64</v>
      </c>
      <c r="C38" s="43"/>
      <c r="D38" s="43"/>
      <c r="E38" s="43"/>
      <c r="F38" s="43"/>
      <c r="G38" s="44"/>
    </row>
    <row r="39" spans="2:7" x14ac:dyDescent="0.25">
      <c r="B39" s="2"/>
      <c r="C39" s="3" t="s">
        <v>14</v>
      </c>
      <c r="D39" s="3" t="s">
        <v>13</v>
      </c>
      <c r="E39" s="2" t="s">
        <v>12</v>
      </c>
      <c r="F39" s="3" t="s">
        <v>11</v>
      </c>
      <c r="G39" s="3" t="s">
        <v>10</v>
      </c>
    </row>
    <row r="40" spans="2:7" x14ac:dyDescent="0.25">
      <c r="B40" s="2" t="s">
        <v>15</v>
      </c>
      <c r="C40" s="3">
        <v>7</v>
      </c>
      <c r="D40" s="3">
        <v>1</v>
      </c>
      <c r="E40" s="3"/>
      <c r="F40" s="3"/>
      <c r="G40" s="3"/>
    </row>
    <row r="41" spans="2:7" x14ac:dyDescent="0.25">
      <c r="B41" s="2" t="s">
        <v>16</v>
      </c>
      <c r="C41" s="3">
        <v>7</v>
      </c>
      <c r="D41" s="3">
        <v>1</v>
      </c>
      <c r="E41" s="3"/>
      <c r="F41" s="3"/>
      <c r="G41" s="3"/>
    </row>
    <row r="42" spans="2:7" x14ac:dyDescent="0.25">
      <c r="B42" s="2" t="s">
        <v>17</v>
      </c>
      <c r="C42" s="3">
        <v>7</v>
      </c>
      <c r="D42" s="3">
        <v>1</v>
      </c>
      <c r="E42" s="3"/>
      <c r="F42" s="3"/>
      <c r="G42" s="3"/>
    </row>
    <row r="43" spans="2:7" x14ac:dyDescent="0.25">
      <c r="B43" s="13" t="s">
        <v>47</v>
      </c>
      <c r="C43" s="3">
        <v>7</v>
      </c>
      <c r="D43" s="3">
        <v>1</v>
      </c>
      <c r="E43" s="3"/>
      <c r="F43" s="3"/>
      <c r="G43" s="3"/>
    </row>
    <row r="44" spans="2:7" x14ac:dyDescent="0.25">
      <c r="B44" s="2" t="s">
        <v>22</v>
      </c>
      <c r="C44" s="3">
        <v>8</v>
      </c>
      <c r="D44" s="3"/>
      <c r="E44" s="3"/>
      <c r="F44" s="3"/>
      <c r="G44" s="3"/>
    </row>
    <row r="45" spans="2:7" x14ac:dyDescent="0.25">
      <c r="B45" s="2" t="s">
        <v>65</v>
      </c>
      <c r="C45" s="3">
        <v>8</v>
      </c>
      <c r="D45" s="3"/>
      <c r="E45" s="3"/>
      <c r="F45" s="3"/>
      <c r="G45" s="3"/>
    </row>
    <row r="46" spans="2:7" x14ac:dyDescent="0.25">
      <c r="B46" s="2" t="s">
        <v>19</v>
      </c>
      <c r="C46" s="3">
        <v>8</v>
      </c>
      <c r="D46" s="3"/>
      <c r="E46" s="3"/>
      <c r="F46" s="3"/>
      <c r="G46" s="3"/>
    </row>
    <row r="47" spans="2:7" x14ac:dyDescent="0.25">
      <c r="B47" s="2" t="s">
        <v>20</v>
      </c>
      <c r="C47" s="3">
        <v>8</v>
      </c>
      <c r="D47" s="3"/>
      <c r="E47" s="3"/>
      <c r="F47" s="3"/>
      <c r="G47" s="3"/>
    </row>
    <row r="48" spans="2:7" x14ac:dyDescent="0.25">
      <c r="B48" s="2" t="s">
        <v>21</v>
      </c>
      <c r="C48" s="3">
        <v>7</v>
      </c>
      <c r="D48" s="3">
        <v>1</v>
      </c>
      <c r="E48" s="3"/>
      <c r="F48" s="3"/>
      <c r="G48" s="3"/>
    </row>
    <row r="49" spans="3:4" x14ac:dyDescent="0.25">
      <c r="C49">
        <f>SUM(C40:C48)</f>
        <v>67</v>
      </c>
      <c r="D49">
        <f>SUM(D40:D48)</f>
        <v>5</v>
      </c>
    </row>
    <row r="69" spans="2:7" ht="18.75" x14ac:dyDescent="0.3">
      <c r="B69" s="45" t="s">
        <v>66</v>
      </c>
      <c r="C69" s="46"/>
      <c r="D69" s="46"/>
      <c r="E69" s="46"/>
      <c r="F69" s="46"/>
      <c r="G69" s="47"/>
    </row>
    <row r="70" spans="2:7" x14ac:dyDescent="0.25">
      <c r="B70" s="2"/>
      <c r="C70" s="3" t="s">
        <v>14</v>
      </c>
      <c r="D70" s="3" t="s">
        <v>13</v>
      </c>
      <c r="E70" s="2" t="s">
        <v>12</v>
      </c>
      <c r="F70" s="3" t="s">
        <v>11</v>
      </c>
      <c r="G70" s="3" t="s">
        <v>10</v>
      </c>
    </row>
    <row r="71" spans="2:7" x14ac:dyDescent="0.25">
      <c r="B71" s="2" t="s">
        <v>15</v>
      </c>
      <c r="C71" s="3">
        <v>8</v>
      </c>
      <c r="D71" s="3"/>
      <c r="E71" s="3"/>
      <c r="F71" s="3"/>
      <c r="G71" s="3"/>
    </row>
    <row r="72" spans="2:7" x14ac:dyDescent="0.25">
      <c r="B72" s="2" t="s">
        <v>16</v>
      </c>
      <c r="C72" s="3">
        <v>8</v>
      </c>
      <c r="D72" s="3"/>
      <c r="E72" s="3"/>
      <c r="F72" s="3"/>
      <c r="G72" s="3"/>
    </row>
    <row r="73" spans="2:7" x14ac:dyDescent="0.25">
      <c r="B73" s="2" t="s">
        <v>17</v>
      </c>
      <c r="C73" s="3">
        <v>8</v>
      </c>
      <c r="D73" s="3"/>
      <c r="E73" s="3"/>
      <c r="F73" s="3"/>
      <c r="G73" s="3"/>
    </row>
    <row r="74" spans="2:7" x14ac:dyDescent="0.25">
      <c r="B74" s="13" t="s">
        <v>47</v>
      </c>
      <c r="C74" s="3">
        <v>7</v>
      </c>
      <c r="D74" s="3">
        <v>1</v>
      </c>
      <c r="E74" s="3"/>
      <c r="F74" s="3"/>
      <c r="G74" s="3"/>
    </row>
    <row r="75" spans="2:7" x14ac:dyDescent="0.25">
      <c r="B75" s="2" t="s">
        <v>22</v>
      </c>
      <c r="C75" s="3">
        <v>8</v>
      </c>
      <c r="D75" s="3"/>
      <c r="E75" s="3"/>
      <c r="F75" s="3"/>
      <c r="G75" s="3"/>
    </row>
    <row r="76" spans="2:7" x14ac:dyDescent="0.25">
      <c r="B76" s="2" t="s">
        <v>67</v>
      </c>
      <c r="C76" s="3">
        <v>8</v>
      </c>
      <c r="D76" s="3"/>
      <c r="E76" s="3"/>
      <c r="F76" s="3"/>
      <c r="G76" s="3"/>
    </row>
    <row r="77" spans="2:7" x14ac:dyDescent="0.25">
      <c r="B77" s="2" t="s">
        <v>19</v>
      </c>
      <c r="C77" s="3">
        <v>8</v>
      </c>
      <c r="D77" s="3"/>
      <c r="E77" s="3"/>
      <c r="F77" s="3"/>
      <c r="G77" s="3"/>
    </row>
    <row r="78" spans="2:7" x14ac:dyDescent="0.25">
      <c r="B78" s="2" t="s">
        <v>20</v>
      </c>
      <c r="C78" s="3">
        <v>8</v>
      </c>
      <c r="D78" s="3"/>
      <c r="E78" s="3"/>
      <c r="F78" s="3"/>
      <c r="G78" s="3"/>
    </row>
    <row r="79" spans="2:7" x14ac:dyDescent="0.25">
      <c r="B79" s="2" t="s">
        <v>21</v>
      </c>
      <c r="C79" s="3">
        <v>7</v>
      </c>
      <c r="D79" s="3">
        <v>1</v>
      </c>
      <c r="E79" s="3"/>
      <c r="F79" s="3"/>
      <c r="G79" s="3"/>
    </row>
    <row r="80" spans="2:7" x14ac:dyDescent="0.25">
      <c r="C80">
        <f>SUM(C71:C79)</f>
        <v>70</v>
      </c>
      <c r="D80">
        <f>SUM(D71:D79)</f>
        <v>2</v>
      </c>
      <c r="E80" s="17"/>
      <c r="F80" s="17"/>
    </row>
  </sheetData>
  <mergeCells count="3">
    <mergeCell ref="B38:G38"/>
    <mergeCell ref="B69:G69"/>
    <mergeCell ref="B3:G3"/>
  </mergeCells>
  <pageMargins left="0.7" right="0.7" top="0.75" bottom="0.75" header="0.3" footer="0.3"/>
  <pageSetup orientation="landscape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3:I100"/>
  <sheetViews>
    <sheetView view="pageLayout" workbookViewId="0">
      <selection activeCell="J76" sqref="J76"/>
    </sheetView>
  </sheetViews>
  <sheetFormatPr defaultRowHeight="15" x14ac:dyDescent="0.25"/>
  <cols>
    <col min="1" max="2" width="8.85546875" customWidth="1"/>
    <col min="3" max="3" width="1.28515625" customWidth="1"/>
    <col min="4" max="4" width="20.5703125" customWidth="1"/>
    <col min="5" max="5" width="15.42578125" customWidth="1"/>
    <col min="7" max="7" width="7.28515625" customWidth="1"/>
    <col min="8" max="8" width="8.28515625" customWidth="1"/>
    <col min="9" max="9" width="14.42578125" customWidth="1"/>
  </cols>
  <sheetData>
    <row r="3" spans="4:9" ht="18.75" x14ac:dyDescent="0.3">
      <c r="D3" s="54" t="s">
        <v>68</v>
      </c>
      <c r="E3" s="54"/>
      <c r="F3" s="54"/>
      <c r="G3" s="54"/>
      <c r="H3" s="54"/>
      <c r="I3" s="54"/>
    </row>
    <row r="4" spans="4:9" x14ac:dyDescent="0.25">
      <c r="D4" s="2"/>
      <c r="E4" s="6" t="s">
        <v>33</v>
      </c>
      <c r="F4" s="6" t="s">
        <v>26</v>
      </c>
      <c r="G4" s="6" t="s">
        <v>25</v>
      </c>
      <c r="H4" s="6" t="s">
        <v>24</v>
      </c>
      <c r="I4" s="6" t="s">
        <v>35</v>
      </c>
    </row>
    <row r="5" spans="4:9" x14ac:dyDescent="0.25">
      <c r="D5" s="2" t="s">
        <v>28</v>
      </c>
      <c r="E5" s="3">
        <v>5</v>
      </c>
      <c r="F5" s="3"/>
      <c r="G5" s="2"/>
      <c r="H5" s="3"/>
      <c r="I5" s="3"/>
    </row>
    <row r="6" spans="4:9" x14ac:dyDescent="0.25">
      <c r="D6" s="2" t="s">
        <v>29</v>
      </c>
      <c r="E6" s="3">
        <v>4</v>
      </c>
      <c r="F6" s="3">
        <v>1</v>
      </c>
      <c r="G6" s="2"/>
      <c r="H6" s="3"/>
      <c r="I6" s="3"/>
    </row>
    <row r="7" spans="4:9" x14ac:dyDescent="0.25">
      <c r="D7" s="2" t="s">
        <v>30</v>
      </c>
      <c r="E7" s="3">
        <v>5</v>
      </c>
      <c r="F7" s="3"/>
      <c r="G7" s="2"/>
      <c r="H7" s="3"/>
      <c r="I7" s="3"/>
    </row>
    <row r="8" spans="4:9" x14ac:dyDescent="0.25">
      <c r="D8" s="2" t="s">
        <v>37</v>
      </c>
      <c r="E8" s="3">
        <v>4</v>
      </c>
      <c r="F8" s="3">
        <v>1</v>
      </c>
      <c r="G8" s="2"/>
      <c r="H8" s="3"/>
      <c r="I8" s="3"/>
    </row>
    <row r="9" spans="4:9" x14ac:dyDescent="0.25">
      <c r="D9" s="2" t="s">
        <v>36</v>
      </c>
      <c r="E9" s="3">
        <v>4</v>
      </c>
      <c r="F9" s="3">
        <v>1</v>
      </c>
      <c r="G9" s="2"/>
      <c r="H9" s="3"/>
      <c r="I9" s="3"/>
    </row>
    <row r="10" spans="4:9" x14ac:dyDescent="0.25">
      <c r="E10">
        <f>SUM(E5:E9)</f>
        <v>22</v>
      </c>
      <c r="F10">
        <f>SUM(F5:F9)</f>
        <v>3</v>
      </c>
    </row>
    <row r="35" spans="4:9" ht="18.75" x14ac:dyDescent="0.3">
      <c r="D35" s="54" t="s">
        <v>69</v>
      </c>
      <c r="E35" s="54"/>
      <c r="F35" s="54"/>
      <c r="G35" s="54"/>
      <c r="H35" s="54"/>
      <c r="I35" s="54"/>
    </row>
    <row r="36" spans="4:9" x14ac:dyDescent="0.25">
      <c r="D36" s="2"/>
      <c r="E36" s="6" t="s">
        <v>33</v>
      </c>
      <c r="F36" s="6" t="s">
        <v>26</v>
      </c>
      <c r="G36" s="6" t="s">
        <v>25</v>
      </c>
      <c r="H36" s="6" t="s">
        <v>24</v>
      </c>
      <c r="I36" s="6" t="s">
        <v>35</v>
      </c>
    </row>
    <row r="37" spans="4:9" x14ac:dyDescent="0.25">
      <c r="D37" s="2" t="s">
        <v>28</v>
      </c>
      <c r="E37" s="3">
        <v>4</v>
      </c>
      <c r="F37" s="3"/>
      <c r="G37" s="2"/>
      <c r="H37" s="3"/>
      <c r="I37" s="3"/>
    </row>
    <row r="38" spans="4:9" x14ac:dyDescent="0.25">
      <c r="D38" s="2" t="s">
        <v>29</v>
      </c>
      <c r="E38" s="3">
        <v>4</v>
      </c>
      <c r="F38" s="3"/>
      <c r="G38" s="2"/>
      <c r="H38" s="3"/>
      <c r="I38" s="3"/>
    </row>
    <row r="39" spans="4:9" x14ac:dyDescent="0.25">
      <c r="D39" s="2" t="s">
        <v>30</v>
      </c>
      <c r="E39" s="3">
        <v>4</v>
      </c>
      <c r="F39" s="3"/>
      <c r="G39" s="2"/>
      <c r="H39" s="3"/>
      <c r="I39" s="3"/>
    </row>
    <row r="40" spans="4:9" x14ac:dyDescent="0.25">
      <c r="D40" s="2" t="s">
        <v>37</v>
      </c>
      <c r="E40" s="3">
        <v>3</v>
      </c>
      <c r="F40" s="3">
        <v>1</v>
      </c>
      <c r="G40" s="2"/>
      <c r="H40" s="3"/>
      <c r="I40" s="3"/>
    </row>
    <row r="41" spans="4:9" x14ac:dyDescent="0.25">
      <c r="D41" s="2" t="s">
        <v>70</v>
      </c>
      <c r="E41" s="3">
        <v>4</v>
      </c>
      <c r="F41" s="3"/>
      <c r="G41" s="2"/>
      <c r="H41" s="3"/>
      <c r="I41" s="3"/>
    </row>
    <row r="42" spans="4:9" x14ac:dyDescent="0.25">
      <c r="E42">
        <f>SUM(E37:E41)</f>
        <v>19</v>
      </c>
      <c r="F42">
        <f>SUM(F37:F41)</f>
        <v>1</v>
      </c>
    </row>
    <row r="63" customFormat="1" x14ac:dyDescent="0.25"/>
    <row r="64" customFormat="1" x14ac:dyDescent="0.25"/>
    <row r="69" spans="4:9" ht="18.75" x14ac:dyDescent="0.3">
      <c r="D69" s="51" t="s">
        <v>71</v>
      </c>
      <c r="E69" s="52"/>
      <c r="F69" s="52"/>
      <c r="G69" s="52"/>
      <c r="H69" s="52"/>
      <c r="I69" s="53"/>
    </row>
    <row r="70" spans="4:9" x14ac:dyDescent="0.25">
      <c r="D70" s="2"/>
      <c r="E70" s="6" t="s">
        <v>33</v>
      </c>
      <c r="F70" s="6" t="s">
        <v>26</v>
      </c>
      <c r="G70" s="6" t="s">
        <v>25</v>
      </c>
      <c r="H70" s="6" t="s">
        <v>24</v>
      </c>
      <c r="I70" s="6" t="s">
        <v>35</v>
      </c>
    </row>
    <row r="71" spans="4:9" x14ac:dyDescent="0.25">
      <c r="D71" s="2" t="s">
        <v>28</v>
      </c>
      <c r="E71" s="2">
        <v>4</v>
      </c>
      <c r="F71" s="2">
        <v>1</v>
      </c>
      <c r="G71" s="2"/>
      <c r="H71" s="3"/>
      <c r="I71" s="3"/>
    </row>
    <row r="72" spans="4:9" x14ac:dyDescent="0.25">
      <c r="D72" s="2" t="s">
        <v>29</v>
      </c>
      <c r="E72" s="2">
        <v>4</v>
      </c>
      <c r="F72" s="2">
        <v>1</v>
      </c>
      <c r="G72" s="2"/>
      <c r="H72" s="3"/>
      <c r="I72" s="3"/>
    </row>
    <row r="73" spans="4:9" x14ac:dyDescent="0.25">
      <c r="D73" s="2" t="s">
        <v>30</v>
      </c>
      <c r="E73" s="2">
        <v>5</v>
      </c>
      <c r="F73" s="2"/>
      <c r="G73" s="2"/>
      <c r="H73" s="3"/>
      <c r="I73" s="3"/>
    </row>
    <row r="74" spans="4:9" x14ac:dyDescent="0.25">
      <c r="D74" s="2" t="s">
        <v>31</v>
      </c>
      <c r="E74" s="2">
        <v>5</v>
      </c>
      <c r="F74" s="2"/>
      <c r="G74" s="2"/>
      <c r="H74" s="3"/>
      <c r="I74" s="3"/>
    </row>
    <row r="75" spans="4:9" x14ac:dyDescent="0.25">
      <c r="D75" s="2" t="s">
        <v>70</v>
      </c>
      <c r="E75" s="2">
        <v>4</v>
      </c>
      <c r="F75" s="2">
        <v>1</v>
      </c>
      <c r="G75" s="2"/>
      <c r="H75" s="3"/>
      <c r="I75" s="3"/>
    </row>
    <row r="76" spans="4:9" x14ac:dyDescent="0.25">
      <c r="E76">
        <f>SUM(E71:E75)</f>
        <v>22</v>
      </c>
      <c r="F76">
        <f>SUM(F71:F75)</f>
        <v>3</v>
      </c>
    </row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</sheetData>
  <mergeCells count="3">
    <mergeCell ref="D69:I69"/>
    <mergeCell ref="D3:I3"/>
    <mergeCell ref="D35:I35"/>
  </mergeCells>
  <pageMargins left="0.7" right="0.7" top="0.75" bottom="0.75" header="0.3" footer="0.3"/>
  <pageSetup orientation="landscape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3:H76"/>
  <sheetViews>
    <sheetView view="pageLayout" topLeftCell="B1" workbookViewId="0">
      <selection activeCell="F74" sqref="F74"/>
    </sheetView>
  </sheetViews>
  <sheetFormatPr defaultRowHeight="15" x14ac:dyDescent="0.25"/>
  <cols>
    <col min="3" max="3" width="19.28515625" customWidth="1"/>
    <col min="4" max="4" width="17.85546875" customWidth="1"/>
    <col min="5" max="5" width="15.140625" customWidth="1"/>
    <col min="7" max="7" width="9.140625" customWidth="1"/>
    <col min="8" max="8" width="15.140625" customWidth="1"/>
  </cols>
  <sheetData>
    <row r="3" spans="3:8" ht="18.75" x14ac:dyDescent="0.3">
      <c r="C3" s="56" t="s">
        <v>72</v>
      </c>
      <c r="D3" s="56"/>
      <c r="E3" s="56"/>
      <c r="F3" s="56"/>
      <c r="G3" s="56"/>
      <c r="H3" s="56"/>
    </row>
    <row r="4" spans="3:8" x14ac:dyDescent="0.25">
      <c r="C4" s="2"/>
      <c r="D4" s="3" t="s">
        <v>27</v>
      </c>
      <c r="E4" s="3" t="s">
        <v>26</v>
      </c>
      <c r="F4" s="2" t="s">
        <v>25</v>
      </c>
      <c r="G4" s="3" t="s">
        <v>24</v>
      </c>
      <c r="H4" s="3" t="s">
        <v>34</v>
      </c>
    </row>
    <row r="5" spans="3:8" x14ac:dyDescent="0.25">
      <c r="C5" s="2" t="s">
        <v>28</v>
      </c>
      <c r="D5" s="2">
        <v>1</v>
      </c>
      <c r="E5" s="3">
        <v>4</v>
      </c>
      <c r="F5" s="2"/>
      <c r="G5" s="3"/>
      <c r="H5" s="3"/>
    </row>
    <row r="6" spans="3:8" x14ac:dyDescent="0.25">
      <c r="C6" s="2" t="s">
        <v>29</v>
      </c>
      <c r="D6" s="2">
        <v>1</v>
      </c>
      <c r="E6" s="3">
        <v>4</v>
      </c>
      <c r="F6" s="2"/>
      <c r="G6" s="3"/>
      <c r="H6" s="3"/>
    </row>
    <row r="7" spans="3:8" x14ac:dyDescent="0.25">
      <c r="C7" s="2" t="s">
        <v>30</v>
      </c>
      <c r="D7" s="2">
        <v>4</v>
      </c>
      <c r="E7" s="3">
        <v>1</v>
      </c>
      <c r="F7" s="2"/>
      <c r="G7" s="3"/>
      <c r="H7" s="3"/>
    </row>
    <row r="8" spans="3:8" x14ac:dyDescent="0.25">
      <c r="C8" s="2" t="s">
        <v>37</v>
      </c>
      <c r="D8" s="2">
        <v>1</v>
      </c>
      <c r="E8" s="3">
        <v>4</v>
      </c>
      <c r="F8" s="2"/>
      <c r="G8" s="3"/>
      <c r="H8" s="3"/>
    </row>
    <row r="9" spans="3:8" x14ac:dyDescent="0.25">
      <c r="C9" s="2" t="s">
        <v>36</v>
      </c>
      <c r="D9" s="2">
        <v>2</v>
      </c>
      <c r="E9" s="3">
        <v>3</v>
      </c>
      <c r="F9" s="2"/>
      <c r="G9" s="3"/>
      <c r="H9" s="3"/>
    </row>
    <row r="10" spans="3:8" x14ac:dyDescent="0.25">
      <c r="D10">
        <f>SUM(D5:D9)</f>
        <v>9</v>
      </c>
      <c r="E10">
        <f>SUM(E5:E9)</f>
        <v>16</v>
      </c>
    </row>
    <row r="37" spans="3:8" ht="18.75" x14ac:dyDescent="0.3">
      <c r="C37" s="57" t="s">
        <v>73</v>
      </c>
      <c r="D37" s="57"/>
      <c r="E37" s="57"/>
      <c r="F37" s="57"/>
      <c r="G37" s="57"/>
      <c r="H37" s="57"/>
    </row>
    <row r="38" spans="3:8" x14ac:dyDescent="0.25">
      <c r="C38" s="2"/>
      <c r="D38" s="3" t="s">
        <v>27</v>
      </c>
      <c r="E38" s="3" t="s">
        <v>26</v>
      </c>
      <c r="F38" s="2" t="s">
        <v>25</v>
      </c>
      <c r="G38" s="3" t="s">
        <v>24</v>
      </c>
      <c r="H38" s="3" t="s">
        <v>34</v>
      </c>
    </row>
    <row r="39" spans="3:8" x14ac:dyDescent="0.25">
      <c r="C39" s="2" t="s">
        <v>70</v>
      </c>
      <c r="D39" s="2">
        <v>1</v>
      </c>
      <c r="E39" s="3">
        <v>3</v>
      </c>
      <c r="F39" s="2"/>
      <c r="G39" s="3"/>
      <c r="H39" s="3"/>
    </row>
    <row r="40" spans="3:8" x14ac:dyDescent="0.25">
      <c r="C40" s="2" t="s">
        <v>29</v>
      </c>
      <c r="D40" s="2">
        <v>1</v>
      </c>
      <c r="E40" s="3">
        <v>3</v>
      </c>
      <c r="F40" s="2"/>
      <c r="G40" s="3"/>
      <c r="H40" s="3"/>
    </row>
    <row r="41" spans="3:8" x14ac:dyDescent="0.25">
      <c r="C41" s="2" t="s">
        <v>30</v>
      </c>
      <c r="D41" s="2">
        <v>3</v>
      </c>
      <c r="E41" s="3">
        <v>1</v>
      </c>
      <c r="F41" s="2"/>
      <c r="G41" s="3"/>
      <c r="H41" s="3"/>
    </row>
    <row r="42" spans="3:8" x14ac:dyDescent="0.25">
      <c r="C42" s="2" t="s">
        <v>37</v>
      </c>
      <c r="D42" s="2">
        <v>3</v>
      </c>
      <c r="E42" s="3">
        <v>1</v>
      </c>
      <c r="F42" s="2"/>
      <c r="G42" s="3"/>
      <c r="H42" s="3"/>
    </row>
    <row r="43" spans="3:8" x14ac:dyDescent="0.25">
      <c r="C43" s="2" t="s">
        <v>36</v>
      </c>
      <c r="D43" s="2">
        <v>3</v>
      </c>
      <c r="E43" s="3">
        <v>1</v>
      </c>
      <c r="F43" s="2"/>
      <c r="G43" s="3"/>
      <c r="H43" s="3"/>
    </row>
    <row r="44" spans="3:8" x14ac:dyDescent="0.25">
      <c r="D44">
        <f>SUM(D39:D43)</f>
        <v>11</v>
      </c>
      <c r="E44">
        <f>SUM(E39:E43)</f>
        <v>9</v>
      </c>
    </row>
    <row r="69" spans="3:8" ht="18.75" x14ac:dyDescent="0.3">
      <c r="C69" s="55" t="s">
        <v>74</v>
      </c>
      <c r="D69" s="55"/>
      <c r="E69" s="55"/>
      <c r="F69" s="55"/>
      <c r="G69" s="55"/>
      <c r="H69" s="55"/>
    </row>
    <row r="70" spans="3:8" x14ac:dyDescent="0.25">
      <c r="C70" s="2"/>
      <c r="D70" s="3" t="s">
        <v>27</v>
      </c>
      <c r="E70" s="3" t="s">
        <v>26</v>
      </c>
      <c r="F70" s="2" t="s">
        <v>25</v>
      </c>
      <c r="G70" s="3" t="s">
        <v>24</v>
      </c>
      <c r="H70" s="3" t="s">
        <v>34</v>
      </c>
    </row>
    <row r="71" spans="3:8" x14ac:dyDescent="0.25">
      <c r="C71" s="2" t="s">
        <v>70</v>
      </c>
      <c r="D71" s="2"/>
      <c r="E71" s="3">
        <v>4</v>
      </c>
      <c r="F71" s="2"/>
      <c r="G71" s="3"/>
      <c r="H71" s="3"/>
    </row>
    <row r="72" spans="3:8" x14ac:dyDescent="0.25">
      <c r="C72" s="2" t="s">
        <v>29</v>
      </c>
      <c r="D72" s="2">
        <v>3</v>
      </c>
      <c r="E72" s="3">
        <v>1</v>
      </c>
      <c r="F72" s="2"/>
      <c r="G72" s="3"/>
      <c r="H72" s="3"/>
    </row>
    <row r="73" spans="3:8" x14ac:dyDescent="0.25">
      <c r="C73" s="2" t="s">
        <v>30</v>
      </c>
      <c r="D73" s="2">
        <v>4</v>
      </c>
      <c r="E73" s="3"/>
      <c r="F73" s="2"/>
      <c r="G73" s="3"/>
      <c r="H73" s="3"/>
    </row>
    <row r="74" spans="3:8" x14ac:dyDescent="0.25">
      <c r="C74" s="2" t="s">
        <v>37</v>
      </c>
      <c r="D74" s="2">
        <v>3</v>
      </c>
      <c r="E74" s="3">
        <v>1</v>
      </c>
      <c r="F74" s="2"/>
      <c r="G74" s="3"/>
      <c r="H74" s="3"/>
    </row>
    <row r="75" spans="3:8" x14ac:dyDescent="0.25">
      <c r="C75" s="2" t="s">
        <v>36</v>
      </c>
      <c r="D75" s="2">
        <v>2</v>
      </c>
      <c r="E75" s="3">
        <v>2</v>
      </c>
      <c r="F75" s="2"/>
      <c r="G75" s="3"/>
      <c r="H75" s="3"/>
    </row>
    <row r="76" spans="3:8" x14ac:dyDescent="0.25">
      <c r="D76">
        <f>SUM(D71:D75)</f>
        <v>12</v>
      </c>
      <c r="E76">
        <f>SUM(E71:E75)</f>
        <v>8</v>
      </c>
    </row>
  </sheetData>
  <mergeCells count="3">
    <mergeCell ref="C69:H69"/>
    <mergeCell ref="C3:H3"/>
    <mergeCell ref="C37:H37"/>
  </mergeCells>
  <pageMargins left="0.7" right="0.7" top="0.75" bottom="0.75" header="0.3" footer="0.3"/>
  <pageSetup orientation="landscape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48"/>
  <sheetViews>
    <sheetView tabSelected="1" view="pageLayout" zoomScaleNormal="100" workbookViewId="0">
      <selection activeCell="D145" sqref="D145"/>
    </sheetView>
  </sheetViews>
  <sheetFormatPr defaultRowHeight="15" x14ac:dyDescent="0.25"/>
  <cols>
    <col min="1" max="1" width="18.140625" customWidth="1"/>
    <col min="2" max="2" width="9.140625" customWidth="1"/>
    <col min="3" max="3" width="13.85546875" customWidth="1"/>
    <col min="4" max="4" width="11" customWidth="1"/>
    <col min="5" max="5" width="10.140625" customWidth="1"/>
    <col min="6" max="6" width="8" customWidth="1"/>
    <col min="7" max="7" width="6.7109375" customWidth="1"/>
    <col min="9" max="9" width="18.42578125" customWidth="1"/>
  </cols>
  <sheetData>
    <row r="1" spans="1:15" x14ac:dyDescent="0.25">
      <c r="A1" s="30" t="s">
        <v>51</v>
      </c>
      <c r="B1" s="31"/>
      <c r="C1" s="31"/>
      <c r="D1" s="31"/>
      <c r="E1" s="31"/>
      <c r="F1" s="32"/>
      <c r="I1" s="30" t="s">
        <v>52</v>
      </c>
      <c r="J1" s="31"/>
      <c r="K1" s="31"/>
      <c r="L1" s="31"/>
      <c r="M1" s="31"/>
      <c r="N1" s="33"/>
      <c r="O1" s="32"/>
    </row>
    <row r="2" spans="1:15" x14ac:dyDescent="0.25">
      <c r="A2" s="2"/>
      <c r="B2" s="2">
        <v>2021</v>
      </c>
      <c r="C2" s="22">
        <v>2022</v>
      </c>
      <c r="D2" s="22">
        <v>2023</v>
      </c>
      <c r="E2" s="22"/>
      <c r="F2" s="2"/>
      <c r="I2" s="2"/>
      <c r="J2" s="2">
        <v>2021</v>
      </c>
      <c r="K2" s="22">
        <v>2022</v>
      </c>
      <c r="L2" s="22">
        <v>2023</v>
      </c>
      <c r="M2" s="22"/>
      <c r="N2" s="2"/>
      <c r="O2" s="2"/>
    </row>
    <row r="3" spans="1:15" x14ac:dyDescent="0.25">
      <c r="A3" s="2" t="s">
        <v>32</v>
      </c>
      <c r="B3" s="23">
        <v>0.9</v>
      </c>
      <c r="C3" s="23">
        <v>0.93</v>
      </c>
      <c r="D3" s="23">
        <v>0.94</v>
      </c>
      <c r="E3" s="24"/>
      <c r="F3" s="2"/>
      <c r="I3" s="2" t="s">
        <v>32</v>
      </c>
      <c r="J3" s="23">
        <f>20/24</f>
        <v>0.83333333333333337</v>
      </c>
      <c r="K3" s="23">
        <f>22/24</f>
        <v>0.91666666666666663</v>
      </c>
      <c r="L3" s="23">
        <f>22/24</f>
        <v>0.91666666666666663</v>
      </c>
      <c r="M3" s="24"/>
      <c r="N3" s="2"/>
      <c r="O3" s="2"/>
    </row>
    <row r="4" spans="1:15" x14ac:dyDescent="0.25">
      <c r="A4" s="19" t="s">
        <v>2</v>
      </c>
      <c r="B4" s="20">
        <v>0.1</v>
      </c>
      <c r="C4" s="20">
        <v>7.0000000000000007E-2</v>
      </c>
      <c r="D4" s="20">
        <v>0.06</v>
      </c>
      <c r="E4" s="21"/>
      <c r="F4" s="18"/>
      <c r="I4" s="2" t="s">
        <v>2</v>
      </c>
      <c r="J4" s="23">
        <f>4/24</f>
        <v>0.16666666666666666</v>
      </c>
      <c r="K4" s="23">
        <f>2/24</f>
        <v>8.3333333333333329E-2</v>
      </c>
      <c r="L4" s="23">
        <f>2/24</f>
        <v>8.3333333333333329E-2</v>
      </c>
      <c r="M4" s="24"/>
      <c r="N4" s="2"/>
      <c r="O4" s="2"/>
    </row>
    <row r="5" spans="1:15" x14ac:dyDescent="0.25">
      <c r="A5" s="2" t="s">
        <v>1</v>
      </c>
      <c r="B5" s="14"/>
      <c r="C5" s="23"/>
      <c r="D5" s="23"/>
      <c r="E5" s="2"/>
      <c r="F5" s="15"/>
      <c r="I5" s="2" t="s">
        <v>1</v>
      </c>
      <c r="J5" s="2"/>
      <c r="K5" s="23"/>
      <c r="L5" s="23"/>
      <c r="M5" s="2"/>
      <c r="N5" s="2"/>
      <c r="O5" s="2"/>
    </row>
    <row r="8" spans="1:15" x14ac:dyDescent="0.25">
      <c r="C8" s="7"/>
      <c r="D8" s="11"/>
      <c r="E8" s="11"/>
      <c r="F8" s="58"/>
      <c r="G8" s="58"/>
      <c r="K8" s="7"/>
      <c r="L8" s="11"/>
      <c r="M8" s="11"/>
      <c r="N8" s="58"/>
      <c r="O8" s="58"/>
    </row>
    <row r="9" spans="1:15" x14ac:dyDescent="0.25">
      <c r="C9" s="8"/>
      <c r="D9" s="9"/>
      <c r="E9" s="9"/>
      <c r="F9" s="58"/>
      <c r="G9" s="58"/>
      <c r="K9" s="8"/>
      <c r="L9" s="9"/>
      <c r="M9" s="9"/>
      <c r="N9" s="58"/>
      <c r="O9" s="58"/>
    </row>
    <row r="10" spans="1:15" x14ac:dyDescent="0.25">
      <c r="C10" s="8"/>
      <c r="D10" s="11"/>
      <c r="E10" s="11"/>
      <c r="F10" s="58"/>
      <c r="G10" s="58"/>
      <c r="K10" s="8"/>
      <c r="L10" s="11"/>
      <c r="M10" s="11"/>
      <c r="N10" s="58"/>
      <c r="O10" s="58"/>
    </row>
    <row r="11" spans="1:15" x14ac:dyDescent="0.25">
      <c r="C11" s="8"/>
      <c r="D11" s="11"/>
      <c r="E11" s="11"/>
      <c r="F11" s="58"/>
      <c r="G11" s="58"/>
      <c r="K11" s="8"/>
      <c r="L11" s="11"/>
      <c r="M11" s="11"/>
      <c r="N11" s="58"/>
      <c r="O11" s="58"/>
    </row>
    <row r="12" spans="1:15" x14ac:dyDescent="0.25">
      <c r="C12" s="8"/>
      <c r="D12" s="11"/>
      <c r="E12" s="11"/>
      <c r="F12" s="58"/>
      <c r="G12" s="58"/>
      <c r="K12" s="8"/>
      <c r="L12" s="11"/>
      <c r="M12" s="11"/>
      <c r="N12" s="58"/>
      <c r="O12" s="58"/>
    </row>
    <row r="13" spans="1:15" x14ac:dyDescent="0.25">
      <c r="C13" s="8"/>
      <c r="D13" s="11"/>
      <c r="E13" s="11"/>
      <c r="F13" s="58"/>
      <c r="G13" s="58"/>
      <c r="K13" s="8"/>
      <c r="L13" s="11"/>
      <c r="M13" s="11"/>
      <c r="N13" s="58"/>
      <c r="O13" s="58"/>
    </row>
    <row r="14" spans="1:15" x14ac:dyDescent="0.25">
      <c r="C14" s="8"/>
      <c r="D14" s="11"/>
      <c r="E14" s="11"/>
      <c r="F14" s="58"/>
      <c r="G14" s="58"/>
      <c r="K14" s="8"/>
      <c r="L14" s="11"/>
      <c r="M14" s="11"/>
      <c r="N14" s="58"/>
      <c r="O14" s="58"/>
    </row>
    <row r="15" spans="1:15" x14ac:dyDescent="0.25">
      <c r="C15" s="8"/>
      <c r="D15" s="11"/>
      <c r="E15" s="11"/>
      <c r="F15" s="58"/>
      <c r="G15" s="58"/>
      <c r="K15" s="8"/>
      <c r="L15" s="11"/>
      <c r="M15" s="11"/>
      <c r="N15" s="58"/>
      <c r="O15" s="58"/>
    </row>
    <row r="16" spans="1:15" x14ac:dyDescent="0.25">
      <c r="C16" s="8"/>
      <c r="D16" s="11"/>
      <c r="E16" s="11"/>
      <c r="F16" s="58"/>
      <c r="G16" s="58"/>
      <c r="K16" s="8"/>
      <c r="L16" s="11"/>
      <c r="M16" s="11"/>
      <c r="N16" s="58"/>
      <c r="O16" s="58"/>
    </row>
    <row r="48" spans="1:14" ht="18.75" x14ac:dyDescent="0.3">
      <c r="A48" s="27" t="s">
        <v>48</v>
      </c>
      <c r="B48" s="28"/>
      <c r="C48" s="28"/>
      <c r="D48" s="28"/>
      <c r="E48" s="29"/>
      <c r="F48" s="12"/>
      <c r="G48" s="12"/>
      <c r="H48" s="12"/>
      <c r="I48" s="30" t="s">
        <v>53</v>
      </c>
      <c r="J48" s="31"/>
      <c r="K48" s="31"/>
      <c r="L48" s="31"/>
      <c r="M48" s="31"/>
      <c r="N48" s="32"/>
    </row>
    <row r="49" spans="1:15" x14ac:dyDescent="0.25">
      <c r="A49" s="2"/>
      <c r="B49" s="25">
        <v>2021</v>
      </c>
      <c r="C49" s="25">
        <v>2022</v>
      </c>
      <c r="D49" s="25">
        <v>2023</v>
      </c>
      <c r="E49" s="15"/>
      <c r="G49" s="11"/>
      <c r="H49" s="11"/>
      <c r="I49" s="2"/>
      <c r="J49" s="2">
        <v>2021</v>
      </c>
      <c r="K49" s="22">
        <v>2022</v>
      </c>
      <c r="L49" s="22">
        <v>2023</v>
      </c>
      <c r="M49" s="22"/>
      <c r="N49" s="2"/>
    </row>
    <row r="50" spans="1:15" x14ac:dyDescent="0.25">
      <c r="A50" s="2" t="s">
        <v>33</v>
      </c>
      <c r="B50" s="26">
        <v>0.9</v>
      </c>
      <c r="C50" s="26">
        <v>0.93</v>
      </c>
      <c r="D50" s="26">
        <v>0.97</v>
      </c>
      <c r="E50" s="15"/>
      <c r="G50" s="10"/>
      <c r="H50" s="10"/>
      <c r="I50" s="2" t="s">
        <v>32</v>
      </c>
      <c r="J50" s="23">
        <v>1</v>
      </c>
      <c r="K50" s="23">
        <v>1</v>
      </c>
      <c r="L50" s="23">
        <v>1</v>
      </c>
      <c r="M50" s="24"/>
      <c r="N50" s="2"/>
    </row>
    <row r="51" spans="1:15" x14ac:dyDescent="0.25">
      <c r="A51" s="2" t="s">
        <v>26</v>
      </c>
      <c r="B51" s="26">
        <v>0.1</v>
      </c>
      <c r="C51" s="23">
        <v>7.0000000000000007E-2</v>
      </c>
      <c r="D51" s="23">
        <v>0.03</v>
      </c>
      <c r="E51" s="15"/>
      <c r="G51" s="10"/>
      <c r="H51" s="10"/>
      <c r="I51" s="2" t="s">
        <v>2</v>
      </c>
      <c r="J51" s="2"/>
      <c r="K51" s="23"/>
      <c r="L51" s="23"/>
      <c r="M51" s="24"/>
      <c r="N51" s="2"/>
    </row>
    <row r="52" spans="1:15" x14ac:dyDescent="0.25">
      <c r="A52" s="2" t="s">
        <v>25</v>
      </c>
      <c r="B52" s="23"/>
      <c r="C52" s="23"/>
      <c r="D52" s="23"/>
      <c r="E52" s="15"/>
      <c r="G52" s="10"/>
      <c r="H52" s="10"/>
      <c r="I52" s="2" t="s">
        <v>1</v>
      </c>
      <c r="J52" s="2"/>
      <c r="K52" s="23"/>
      <c r="L52" s="23"/>
      <c r="M52" s="24"/>
      <c r="N52" s="2"/>
    </row>
    <row r="53" spans="1:15" x14ac:dyDescent="0.25">
      <c r="A53" s="2" t="s">
        <v>24</v>
      </c>
      <c r="B53" s="2"/>
      <c r="C53" s="2"/>
      <c r="D53" s="2"/>
      <c r="E53" s="15"/>
    </row>
    <row r="54" spans="1:15" x14ac:dyDescent="0.25">
      <c r="A54" s="2" t="s">
        <v>23</v>
      </c>
      <c r="B54" s="2"/>
      <c r="C54" s="2"/>
      <c r="D54" s="2"/>
      <c r="E54" s="15"/>
    </row>
    <row r="55" spans="1:15" x14ac:dyDescent="0.25">
      <c r="K55" s="7"/>
      <c r="L55" s="11"/>
      <c r="M55" s="11"/>
      <c r="N55" s="58"/>
      <c r="O55" s="58"/>
    </row>
    <row r="56" spans="1:15" x14ac:dyDescent="0.25">
      <c r="K56" s="8"/>
      <c r="L56" s="9"/>
      <c r="M56" s="9"/>
      <c r="N56" s="58"/>
      <c r="O56" s="58"/>
    </row>
    <row r="57" spans="1:15" x14ac:dyDescent="0.25">
      <c r="K57" s="8"/>
      <c r="L57" s="11"/>
      <c r="M57" s="11"/>
      <c r="N57" s="58"/>
      <c r="O57" s="58"/>
    </row>
    <row r="58" spans="1:15" x14ac:dyDescent="0.25">
      <c r="K58" s="8"/>
      <c r="L58" s="11"/>
      <c r="M58" s="11"/>
      <c r="N58" s="58"/>
      <c r="O58" s="58"/>
    </row>
    <row r="59" spans="1:15" x14ac:dyDescent="0.25">
      <c r="K59" s="8"/>
      <c r="L59" s="11"/>
      <c r="M59" s="11"/>
      <c r="N59" s="58"/>
      <c r="O59" s="58"/>
    </row>
    <row r="60" spans="1:15" x14ac:dyDescent="0.25">
      <c r="K60" s="8"/>
      <c r="L60" s="11"/>
      <c r="M60" s="11"/>
      <c r="N60" s="58"/>
      <c r="O60" s="58"/>
    </row>
    <row r="61" spans="1:15" x14ac:dyDescent="0.25">
      <c r="K61" s="8"/>
      <c r="L61" s="11"/>
      <c r="M61" s="11"/>
      <c r="N61" s="58"/>
      <c r="O61" s="58"/>
    </row>
    <row r="62" spans="1:15" x14ac:dyDescent="0.25">
      <c r="K62" s="8"/>
      <c r="L62" s="11"/>
      <c r="M62" s="11"/>
      <c r="N62" s="58"/>
      <c r="O62" s="58"/>
    </row>
    <row r="63" spans="1:15" x14ac:dyDescent="0.25">
      <c r="K63" s="8"/>
      <c r="L63" s="11"/>
      <c r="M63" s="11"/>
      <c r="N63" s="58"/>
      <c r="O63" s="58"/>
    </row>
    <row r="95" spans="1:15" ht="15.75" x14ac:dyDescent="0.25">
      <c r="A95" s="59" t="s">
        <v>49</v>
      </c>
      <c r="B95" s="60"/>
      <c r="C95" s="60"/>
      <c r="D95" s="60"/>
      <c r="E95" s="60"/>
      <c r="F95" s="60"/>
      <c r="G95" s="60"/>
      <c r="H95" s="61"/>
      <c r="I95" s="30" t="s">
        <v>75</v>
      </c>
      <c r="J95" s="31"/>
      <c r="K95" s="31"/>
      <c r="L95" s="31"/>
      <c r="M95" s="31"/>
      <c r="N95" s="31"/>
      <c r="O95" s="31"/>
    </row>
    <row r="96" spans="1:15" x14ac:dyDescent="0.25">
      <c r="A96" s="2"/>
      <c r="B96" s="3">
        <v>2021</v>
      </c>
      <c r="C96" s="3">
        <v>2022</v>
      </c>
      <c r="D96" s="3">
        <v>2023</v>
      </c>
      <c r="E96" s="2"/>
      <c r="F96" s="2"/>
      <c r="G96" s="3"/>
      <c r="H96" s="3"/>
      <c r="I96" s="2"/>
      <c r="J96" s="2">
        <v>2021</v>
      </c>
      <c r="K96" s="22">
        <v>2022</v>
      </c>
      <c r="L96" s="22">
        <v>2023</v>
      </c>
      <c r="M96" s="22"/>
      <c r="N96" s="2"/>
    </row>
    <row r="97" spans="1:15" x14ac:dyDescent="0.25">
      <c r="A97" s="2" t="s">
        <v>33</v>
      </c>
      <c r="B97" s="23">
        <f>26/30</f>
        <v>0.8666666666666667</v>
      </c>
      <c r="C97" s="23">
        <f>27/30</f>
        <v>0.9</v>
      </c>
      <c r="D97" s="23">
        <f>28/30</f>
        <v>0.93333333333333335</v>
      </c>
      <c r="E97" s="2"/>
      <c r="F97" s="2"/>
      <c r="G97" s="23"/>
      <c r="H97" s="23"/>
      <c r="I97" s="2" t="s">
        <v>32</v>
      </c>
      <c r="J97" s="23">
        <v>1</v>
      </c>
      <c r="K97" s="23">
        <v>1</v>
      </c>
      <c r="L97" s="23">
        <v>1</v>
      </c>
      <c r="M97" s="24"/>
      <c r="N97" s="2"/>
    </row>
    <row r="98" spans="1:15" x14ac:dyDescent="0.25">
      <c r="A98" s="2" t="s">
        <v>26</v>
      </c>
      <c r="B98" s="23">
        <f>4/30</f>
        <v>0.13333333333333333</v>
      </c>
      <c r="C98" s="23">
        <f>3/30</f>
        <v>0.1</v>
      </c>
      <c r="D98" s="23">
        <f>2/30</f>
        <v>6.6666666666666666E-2</v>
      </c>
      <c r="E98" s="2"/>
      <c r="F98" s="2"/>
      <c r="G98" s="23"/>
      <c r="H98" s="23"/>
      <c r="I98" s="2" t="s">
        <v>2</v>
      </c>
      <c r="J98" s="2"/>
      <c r="K98" s="23"/>
      <c r="L98" s="23"/>
      <c r="M98" s="24"/>
      <c r="N98" s="2"/>
    </row>
    <row r="99" spans="1:15" x14ac:dyDescent="0.25">
      <c r="A99" s="2" t="s">
        <v>25</v>
      </c>
      <c r="B99" s="23"/>
      <c r="C99" s="23"/>
      <c r="D99" s="23"/>
      <c r="E99" s="2"/>
      <c r="F99" s="2"/>
      <c r="G99" s="2"/>
      <c r="H99" s="2"/>
      <c r="I99" s="2" t="s">
        <v>1</v>
      </c>
      <c r="J99" s="2"/>
      <c r="K99" s="23"/>
      <c r="L99" s="23"/>
      <c r="M99" s="24"/>
      <c r="N99" s="2"/>
    </row>
    <row r="100" spans="1:15" x14ac:dyDescent="0.25">
      <c r="A100" s="2" t="s">
        <v>24</v>
      </c>
      <c r="B100" s="2"/>
      <c r="C100" s="2"/>
      <c r="D100" s="2"/>
      <c r="E100" s="2"/>
      <c r="F100" s="2"/>
      <c r="G100" s="2"/>
      <c r="H100" s="2"/>
    </row>
    <row r="101" spans="1:15" x14ac:dyDescent="0.25">
      <c r="A101" s="2" t="s">
        <v>23</v>
      </c>
      <c r="B101" s="2"/>
      <c r="C101" s="2"/>
      <c r="D101" s="2"/>
      <c r="E101" s="2"/>
      <c r="F101" s="2"/>
      <c r="G101" s="2"/>
      <c r="H101" s="2"/>
    </row>
    <row r="102" spans="1:15" x14ac:dyDescent="0.25">
      <c r="K102" s="7"/>
      <c r="L102" s="11"/>
      <c r="M102" s="11"/>
      <c r="N102" s="58"/>
      <c r="O102" s="58"/>
    </row>
    <row r="103" spans="1:15" x14ac:dyDescent="0.25">
      <c r="K103" s="8"/>
      <c r="L103" s="9"/>
      <c r="M103" s="9"/>
      <c r="N103" s="58"/>
      <c r="O103" s="58"/>
    </row>
    <row r="104" spans="1:15" x14ac:dyDescent="0.25">
      <c r="K104" s="8"/>
      <c r="L104" s="11"/>
      <c r="M104" s="11"/>
      <c r="N104" s="58"/>
      <c r="O104" s="58"/>
    </row>
    <row r="105" spans="1:15" x14ac:dyDescent="0.25">
      <c r="K105" s="8"/>
      <c r="L105" s="11"/>
      <c r="M105" s="11"/>
      <c r="N105" s="58"/>
      <c r="O105" s="58"/>
    </row>
    <row r="106" spans="1:15" x14ac:dyDescent="0.25">
      <c r="K106" s="8"/>
      <c r="L106" s="11"/>
      <c r="M106" s="11"/>
      <c r="N106" s="58"/>
      <c r="O106" s="58"/>
    </row>
    <row r="107" spans="1:15" x14ac:dyDescent="0.25">
      <c r="K107" s="8"/>
      <c r="L107" s="11"/>
      <c r="M107" s="11"/>
      <c r="N107" s="58"/>
      <c r="O107" s="58"/>
    </row>
    <row r="108" spans="1:15" x14ac:dyDescent="0.25">
      <c r="K108" s="8"/>
      <c r="L108" s="11"/>
      <c r="M108" s="11"/>
      <c r="N108" s="58"/>
      <c r="O108" s="58"/>
    </row>
    <row r="109" spans="1:15" x14ac:dyDescent="0.25">
      <c r="K109" s="8"/>
      <c r="L109" s="11"/>
      <c r="M109" s="11"/>
      <c r="N109" s="58"/>
      <c r="O109" s="58"/>
    </row>
    <row r="110" spans="1:15" x14ac:dyDescent="0.25">
      <c r="K110" s="8"/>
      <c r="L110" s="11"/>
      <c r="M110" s="11"/>
      <c r="N110" s="58"/>
      <c r="O110" s="58"/>
    </row>
    <row r="142" spans="1:8" ht="15.75" x14ac:dyDescent="0.25">
      <c r="A142" s="62" t="s">
        <v>50</v>
      </c>
      <c r="B142" s="63"/>
      <c r="C142" s="63"/>
      <c r="D142" s="63"/>
      <c r="E142" s="63"/>
      <c r="F142" s="63"/>
      <c r="G142" s="63"/>
      <c r="H142" s="64"/>
    </row>
    <row r="143" spans="1:8" x14ac:dyDescent="0.25">
      <c r="A143" s="2"/>
      <c r="B143" s="3">
        <v>2021</v>
      </c>
      <c r="C143" s="3">
        <v>2022</v>
      </c>
      <c r="D143" s="3">
        <v>2023</v>
      </c>
      <c r="E143" s="2"/>
      <c r="F143" s="2"/>
      <c r="G143" s="3"/>
      <c r="H143" s="3"/>
    </row>
    <row r="144" spans="1:8" x14ac:dyDescent="0.25">
      <c r="A144" s="2" t="s">
        <v>33</v>
      </c>
      <c r="B144" s="23">
        <f>12/20</f>
        <v>0.6</v>
      </c>
      <c r="C144" s="23">
        <f>14/20</f>
        <v>0.7</v>
      </c>
      <c r="D144" s="23">
        <f>14/20</f>
        <v>0.7</v>
      </c>
      <c r="E144" s="2"/>
      <c r="F144" s="2"/>
      <c r="G144" s="2"/>
      <c r="H144" s="2"/>
    </row>
    <row r="145" spans="1:9" x14ac:dyDescent="0.25">
      <c r="A145" s="2" t="s">
        <v>26</v>
      </c>
      <c r="B145" s="23">
        <f>8/20</f>
        <v>0.4</v>
      </c>
      <c r="C145" s="23">
        <f>6/20</f>
        <v>0.3</v>
      </c>
      <c r="D145" s="23">
        <f>6/20</f>
        <v>0.3</v>
      </c>
      <c r="E145" s="2"/>
      <c r="F145" s="2"/>
      <c r="G145" s="23"/>
      <c r="H145" s="23"/>
    </row>
    <row r="146" spans="1:9" x14ac:dyDescent="0.25">
      <c r="A146" s="2" t="s">
        <v>25</v>
      </c>
      <c r="B146" s="23"/>
      <c r="C146" s="23"/>
      <c r="D146" s="23"/>
      <c r="E146" s="2"/>
      <c r="F146" s="2"/>
      <c r="G146" s="2"/>
      <c r="H146" s="2"/>
      <c r="I146" s="34"/>
    </row>
    <row r="147" spans="1:9" x14ac:dyDescent="0.25">
      <c r="A147" s="2" t="s">
        <v>24</v>
      </c>
      <c r="B147" s="2"/>
      <c r="C147" s="2"/>
      <c r="D147" s="2"/>
      <c r="E147" s="2"/>
      <c r="F147" s="2"/>
      <c r="G147" s="2"/>
      <c r="H147" s="2"/>
      <c r="I147" s="34"/>
    </row>
    <row r="148" spans="1:9" x14ac:dyDescent="0.25">
      <c r="A148" s="2" t="s">
        <v>23</v>
      </c>
      <c r="B148" s="2"/>
      <c r="C148" s="2"/>
      <c r="D148" s="2"/>
      <c r="E148" s="2"/>
      <c r="F148" s="2"/>
      <c r="G148" s="2"/>
      <c r="H148" s="2"/>
    </row>
  </sheetData>
  <mergeCells count="38">
    <mergeCell ref="N107:O107"/>
    <mergeCell ref="N108:O108"/>
    <mergeCell ref="N109:O109"/>
    <mergeCell ref="N110:O110"/>
    <mergeCell ref="N102:O102"/>
    <mergeCell ref="N103:O103"/>
    <mergeCell ref="N104:O104"/>
    <mergeCell ref="N105:O105"/>
    <mergeCell ref="N106:O106"/>
    <mergeCell ref="N62:O62"/>
    <mergeCell ref="N63:O63"/>
    <mergeCell ref="N55:O55"/>
    <mergeCell ref="N56:O56"/>
    <mergeCell ref="N57:O57"/>
    <mergeCell ref="N58:O58"/>
    <mergeCell ref="N59:O59"/>
    <mergeCell ref="F8:G8"/>
    <mergeCell ref="F9:G9"/>
    <mergeCell ref="F10:G10"/>
    <mergeCell ref="N60:O60"/>
    <mergeCell ref="N61:O61"/>
    <mergeCell ref="N13:O13"/>
    <mergeCell ref="N14:O14"/>
    <mergeCell ref="N15:O15"/>
    <mergeCell ref="N16:O16"/>
    <mergeCell ref="F13:G13"/>
    <mergeCell ref="N8:O8"/>
    <mergeCell ref="N9:O9"/>
    <mergeCell ref="N10:O10"/>
    <mergeCell ref="N11:O11"/>
    <mergeCell ref="N12:O12"/>
    <mergeCell ref="F11:G11"/>
    <mergeCell ref="F12:G12"/>
    <mergeCell ref="A95:H95"/>
    <mergeCell ref="A142:H142"/>
    <mergeCell ref="F16:G16"/>
    <mergeCell ref="F15:G15"/>
    <mergeCell ref="F14:G14"/>
  </mergeCells>
  <pageMargins left="0.55208333333333337" right="0.7" top="0.75" bottom="0.75" header="0.3" footer="0.3"/>
  <pageSetup orientation="portrait" r:id="rId1"/>
  <headerFooter>
    <oddHeader>&amp;C&amp;"Georgia,Bold"&amp;16Allen Family Living, Inc.</oddHeader>
    <oddFooter>&amp;C&amp;"Georgia,Bold"&amp;16Achieved 100% Satisfaction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Client-Host</vt:lpstr>
      <vt:lpstr>Client-COI</vt:lpstr>
      <vt:lpstr>Client-Respite</vt:lpstr>
      <vt:lpstr>Staff</vt:lpstr>
      <vt:lpstr>Parent-Guardian</vt:lpstr>
      <vt:lpstr>MCO</vt:lpstr>
      <vt:lpstr>Comparison</vt:lpstr>
    </vt:vector>
  </TitlesOfParts>
  <Company>Summerland Homes,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Darlene</dc:creator>
  <cp:lastModifiedBy>Mary Allen</cp:lastModifiedBy>
  <cp:lastPrinted>2021-08-18T23:21:49Z</cp:lastPrinted>
  <dcterms:created xsi:type="dcterms:W3CDTF">2012-06-22T16:51:19Z</dcterms:created>
  <dcterms:modified xsi:type="dcterms:W3CDTF">2024-06-04T15:43:53Z</dcterms:modified>
</cp:coreProperties>
</file>